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hacks/Downloads/"/>
    </mc:Choice>
  </mc:AlternateContent>
  <xr:revisionPtr revIDLastSave="0" documentId="13_ncr:1_{5C8125D9-C172-4047-9F41-C8CEB7417961}" xr6:coauthVersionLast="36" xr6:coauthVersionMax="36" xr10:uidLastSave="{00000000-0000-0000-0000-000000000000}"/>
  <bookViews>
    <workbookView xWindow="0" yWindow="860" windowWidth="25600" windowHeight="12220" xr2:uid="{00000000-000D-0000-FFFF-FFFF00000000}"/>
  </bookViews>
  <sheets>
    <sheet name="New Schedule" sheetId="1" r:id="rId1"/>
    <sheet name="With FM rejig" sheetId="3" state="hidden" r:id="rId2"/>
    <sheet name="Activity Expectation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6" i="1" l="1"/>
  <c r="U66" i="1"/>
  <c r="S66" i="1"/>
  <c r="Q66" i="1"/>
  <c r="O66" i="1"/>
  <c r="K66" i="1"/>
  <c r="I66" i="1"/>
  <c r="G66" i="1"/>
  <c r="E66" i="1"/>
  <c r="C66" i="1"/>
  <c r="C50" i="1"/>
  <c r="C53" i="1" l="1"/>
  <c r="W38" i="3" l="1"/>
  <c r="W54" i="3" s="1"/>
  <c r="U38" i="3"/>
  <c r="U54" i="3" s="1"/>
  <c r="S38" i="3"/>
  <c r="S54" i="3" s="1"/>
  <c r="Q38" i="3"/>
  <c r="Q54" i="3" s="1"/>
  <c r="O38" i="3"/>
  <c r="O54" i="3" s="1"/>
  <c r="K38" i="3"/>
  <c r="K54" i="3" s="1"/>
  <c r="I38" i="3"/>
  <c r="I54" i="3" s="1"/>
  <c r="G38" i="3"/>
  <c r="G54" i="3" s="1"/>
  <c r="E38" i="3"/>
  <c r="E54" i="3" s="1"/>
  <c r="C38" i="3"/>
  <c r="C54" i="3" s="1"/>
  <c r="G28" i="3"/>
  <c r="W28" i="3"/>
  <c r="U28" i="3"/>
  <c r="S28" i="3"/>
  <c r="Q28" i="3"/>
  <c r="O28" i="3"/>
  <c r="K28" i="3"/>
  <c r="I28" i="3"/>
  <c r="E28" i="3"/>
  <c r="C28" i="3"/>
  <c r="W38" i="1"/>
  <c r="W54" i="1" s="1"/>
  <c r="U38" i="1"/>
  <c r="U54" i="1" s="1"/>
  <c r="S38" i="1"/>
  <c r="S54" i="1" s="1"/>
  <c r="Q38" i="1"/>
  <c r="Q54" i="1" s="1"/>
  <c r="O38" i="1"/>
  <c r="O54" i="1" s="1"/>
  <c r="K38" i="1"/>
  <c r="K54" i="1" s="1"/>
  <c r="I38" i="1"/>
  <c r="I54" i="1" s="1"/>
  <c r="G38" i="1"/>
  <c r="G54" i="1" s="1"/>
  <c r="E38" i="1"/>
  <c r="E54" i="1" s="1"/>
  <c r="C38" i="1"/>
  <c r="C54" i="1" s="1"/>
  <c r="W28" i="1"/>
  <c r="U28" i="1"/>
  <c r="S28" i="1"/>
  <c r="Q28" i="1"/>
  <c r="O28" i="1"/>
  <c r="K28" i="1"/>
  <c r="I28" i="1"/>
  <c r="G28" i="1"/>
  <c r="E28" i="1"/>
  <c r="C28" i="1"/>
  <c r="W50" i="3"/>
  <c r="W53" i="3" s="1"/>
  <c r="U50" i="3"/>
  <c r="U53" i="3" s="1"/>
  <c r="S50" i="3"/>
  <c r="S53" i="3" s="1"/>
  <c r="Q50" i="3"/>
  <c r="Q53" i="3" s="1"/>
  <c r="O50" i="3"/>
  <c r="O53" i="3" s="1"/>
  <c r="K50" i="3"/>
  <c r="K53" i="3" s="1"/>
  <c r="I50" i="3"/>
  <c r="I53" i="3" s="1"/>
  <c r="G50" i="3"/>
  <c r="G53" i="3" s="1"/>
  <c r="E50" i="3"/>
  <c r="E53" i="3" s="1"/>
  <c r="C50" i="3"/>
  <c r="C53" i="3" s="1"/>
  <c r="Q39" i="3"/>
  <c r="S39" i="3" s="1"/>
  <c r="U39" i="3" s="1"/>
  <c r="W39" i="3" s="1"/>
  <c r="C39" i="3" s="1"/>
  <c r="E39" i="3" s="1"/>
  <c r="G39" i="3" s="1"/>
  <c r="I39" i="3" s="1"/>
  <c r="K39" i="3" s="1"/>
  <c r="Q29" i="3"/>
  <c r="S29" i="3" s="1"/>
  <c r="U29" i="3" s="1"/>
  <c r="W29" i="3" s="1"/>
  <c r="C29" i="3" s="1"/>
  <c r="E29" i="3" s="1"/>
  <c r="G29" i="3" s="1"/>
  <c r="I29" i="3" s="1"/>
  <c r="K29" i="3" s="1"/>
  <c r="W50" i="1" l="1"/>
  <c r="W53" i="1" s="1"/>
  <c r="U50" i="1"/>
  <c r="U53" i="1" s="1"/>
  <c r="S50" i="1"/>
  <c r="S53" i="1" s="1"/>
  <c r="Q50" i="1"/>
  <c r="Q53" i="1" s="1"/>
  <c r="O50" i="1"/>
  <c r="O53" i="1" s="1"/>
  <c r="K50" i="1"/>
  <c r="K53" i="1" s="1"/>
  <c r="I50" i="1"/>
  <c r="I53" i="1" s="1"/>
  <c r="G50" i="1"/>
  <c r="G53" i="1" s="1"/>
  <c r="E50" i="1"/>
  <c r="E53" i="1" s="1"/>
  <c r="J16" i="2" l="1"/>
  <c r="C16" i="2"/>
  <c r="E16" i="2" s="1"/>
  <c r="F16" i="2" s="1"/>
  <c r="H16" i="2" s="1"/>
  <c r="K16" i="2" s="1"/>
  <c r="J15" i="2"/>
  <c r="C15" i="2"/>
  <c r="E15" i="2" s="1"/>
  <c r="F15" i="2" s="1"/>
  <c r="H15" i="2" s="1"/>
  <c r="K15" i="2" s="1"/>
  <c r="J14" i="2"/>
  <c r="C14" i="2"/>
  <c r="E14" i="2" s="1"/>
  <c r="F14" i="2" s="1"/>
  <c r="H14" i="2" s="1"/>
  <c r="K14" i="2" s="1"/>
  <c r="J13" i="2"/>
  <c r="C13" i="2"/>
  <c r="E13" i="2" s="1"/>
  <c r="F13" i="2" s="1"/>
  <c r="H13" i="2" s="1"/>
  <c r="K13" i="2" s="1"/>
  <c r="J12" i="2"/>
  <c r="C12" i="2"/>
  <c r="D12" i="2" s="1"/>
  <c r="J11" i="2"/>
  <c r="C11" i="2"/>
  <c r="E11" i="2" s="1"/>
  <c r="F11" i="2" s="1"/>
  <c r="H11" i="2" s="1"/>
  <c r="K11" i="2" s="1"/>
  <c r="J10" i="2"/>
  <c r="C10" i="2"/>
  <c r="E10" i="2" s="1"/>
  <c r="F10" i="2" s="1"/>
  <c r="H10" i="2" s="1"/>
  <c r="K10" i="2" s="1"/>
  <c r="J9" i="2"/>
  <c r="C9" i="2"/>
  <c r="E9" i="2" s="1"/>
  <c r="F9" i="2" s="1"/>
  <c r="H9" i="2" s="1"/>
  <c r="K9" i="2" s="1"/>
  <c r="J8" i="2"/>
  <c r="C8" i="2"/>
  <c r="D8" i="2" s="1"/>
  <c r="J7" i="2"/>
  <c r="C7" i="2"/>
  <c r="E7" i="2" s="1"/>
  <c r="F7" i="2" s="1"/>
  <c r="H7" i="2" s="1"/>
  <c r="K7" i="2" s="1"/>
  <c r="J6" i="2"/>
  <c r="C6" i="2"/>
  <c r="E6" i="2" s="1"/>
  <c r="F6" i="2" s="1"/>
  <c r="H6" i="2" s="1"/>
  <c r="K6" i="2" s="1"/>
  <c r="J5" i="2"/>
  <c r="C5" i="2"/>
  <c r="E5" i="2" s="1"/>
  <c r="F5" i="2" s="1"/>
  <c r="H5" i="2" s="1"/>
  <c r="K5" i="2" s="1"/>
  <c r="D14" i="2" l="1"/>
  <c r="D9" i="2"/>
  <c r="D11" i="2"/>
  <c r="D6" i="2"/>
  <c r="E12" i="2"/>
  <c r="F12" i="2" s="1"/>
  <c r="H12" i="2" s="1"/>
  <c r="K12" i="2" s="1"/>
  <c r="D16" i="2"/>
  <c r="D10" i="2"/>
  <c r="D7" i="2"/>
  <c r="E8" i="2"/>
  <c r="F8" i="2" s="1"/>
  <c r="H8" i="2" s="1"/>
  <c r="K8" i="2" s="1"/>
  <c r="D15" i="2"/>
  <c r="D5" i="2"/>
  <c r="D13" i="2"/>
  <c r="E29" i="1"/>
  <c r="G29" i="1" s="1"/>
  <c r="I29" i="1" s="1"/>
  <c r="K29" i="1" s="1"/>
  <c r="O29" i="1" s="1"/>
  <c r="Q29" i="1" s="1"/>
  <c r="S29" i="1" s="1"/>
  <c r="U29" i="1" s="1"/>
  <c r="W29" i="1" s="1"/>
  <c r="E39" i="1"/>
  <c r="G39" i="1" s="1"/>
  <c r="I39" i="1" s="1"/>
  <c r="K39" i="1" s="1"/>
  <c r="O39" i="1" s="1"/>
  <c r="Q39" i="1" s="1"/>
  <c r="S39" i="1" s="1"/>
  <c r="U39" i="1" s="1"/>
  <c r="W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 Jenkins</author>
  </authors>
  <commentList>
    <comment ref="F17" authorId="0" shapeId="0" xr:uid="{00000000-0006-0000-0000-000001000000}">
      <text>
        <r>
          <rPr>
            <b/>
            <sz val="9"/>
            <color indexed="81"/>
            <rFont val="Tahoma"/>
            <family val="2"/>
          </rPr>
          <t>Mel Jenkins:</t>
        </r>
        <r>
          <rPr>
            <sz val="9"/>
            <color indexed="81"/>
            <rFont val="Tahoma"/>
            <family val="2"/>
          </rPr>
          <t xml:space="preserve">
One Group NT, both groups orientation, one group on floor, next group NT - so only running one Orientation. </t>
        </r>
      </text>
    </comment>
    <comment ref="D18" authorId="0" shapeId="0" xr:uid="{00000000-0006-0000-0000-000002000000}">
      <text>
        <r>
          <rPr>
            <b/>
            <sz val="9"/>
            <color indexed="81"/>
            <rFont val="Tahoma"/>
            <family val="2"/>
          </rPr>
          <t>Mel Jenkins:</t>
        </r>
        <r>
          <rPr>
            <sz val="9"/>
            <color indexed="81"/>
            <rFont val="Tahoma"/>
            <family val="2"/>
          </rPr>
          <t xml:space="preserve">
Pls note ad writing includes vetting street recruiter ads, plus TM ads for Australia</t>
        </r>
      </text>
    </comment>
    <comment ref="D24" authorId="0" shapeId="0" xr:uid="{00000000-0006-0000-0000-000003000000}">
      <text>
        <r>
          <rPr>
            <b/>
            <sz val="9"/>
            <color indexed="81"/>
            <rFont val="Tahoma"/>
            <family val="2"/>
          </rPr>
          <t>Mel Jenkins:</t>
        </r>
        <r>
          <rPr>
            <sz val="9"/>
            <color indexed="81"/>
            <rFont val="Tahoma"/>
            <family val="2"/>
          </rPr>
          <t xml:space="preserve">
Recruiters cover the first 2.5hrs then Seoirse comes in after lunch from 1.30pm.</t>
        </r>
      </text>
    </comment>
    <comment ref="J24" authorId="0" shapeId="0" xr:uid="{00000000-0006-0000-0000-000004000000}">
      <text>
        <r>
          <rPr>
            <b/>
            <sz val="9"/>
            <color indexed="81"/>
            <rFont val="Tahoma"/>
            <family val="2"/>
          </rPr>
          <t>Mel Jenkins:</t>
        </r>
        <r>
          <rPr>
            <sz val="9"/>
            <color indexed="81"/>
            <rFont val="Tahoma"/>
            <family val="2"/>
          </rPr>
          <t xml:space="preserve">
Recruiters cover the first 2.5hrs then Seoirse comes in after lunch from 1.30pm.</t>
        </r>
      </text>
    </comment>
    <comment ref="T24" authorId="0" shapeId="0" xr:uid="{00000000-0006-0000-0000-000005000000}">
      <text>
        <r>
          <rPr>
            <b/>
            <sz val="9"/>
            <color indexed="81"/>
            <rFont val="Tahoma"/>
            <family val="2"/>
          </rPr>
          <t>Mel Jenkins:</t>
        </r>
        <r>
          <rPr>
            <sz val="9"/>
            <color indexed="81"/>
            <rFont val="Tahoma"/>
            <family val="2"/>
          </rPr>
          <t xml:space="preserve">
Recruiters cover the first 2.5hrs then Seoirse comes in after lunch from 1.30pm.</t>
        </r>
      </text>
    </comment>
    <comment ref="B29" authorId="0" shapeId="0" xr:uid="{00000000-0006-0000-0000-000006000000}">
      <text>
        <r>
          <rPr>
            <b/>
            <sz val="9"/>
            <color indexed="81"/>
            <rFont val="Tahoma"/>
            <family val="2"/>
          </rPr>
          <t>Mel Jenkins:</t>
        </r>
        <r>
          <rPr>
            <sz val="9"/>
            <color indexed="81"/>
            <rFont val="Tahoma"/>
            <family val="2"/>
          </rPr>
          <t xml:space="preserve">
</t>
        </r>
        <r>
          <rPr>
            <sz val="11"/>
            <color indexed="81"/>
            <rFont val="Calibri"/>
            <family val="2"/>
            <scheme val="minor"/>
          </rPr>
          <t>This is hours per day for recruiters.  On 20 recruits to a GI, we need 20 hours of recruitment assuming 1 bkd per hour.  However, if we assume to get higher quality we have 0.75 booked per hour, that will increase hours to 27. For good measure we will make it 30 hours per week to allow for meeting time, admin, meeting applicants etc and 27 hours on street recruiting.</t>
        </r>
        <r>
          <rPr>
            <sz val="9"/>
            <color indexed="81"/>
            <rFont val="Tahoma"/>
            <family val="2"/>
          </rPr>
          <t xml:space="preserve"> </t>
        </r>
      </text>
    </comment>
    <comment ref="D34" authorId="0" shapeId="0" xr:uid="{00000000-0006-0000-0000-000007000000}">
      <text>
        <r>
          <rPr>
            <b/>
            <sz val="9"/>
            <color indexed="81"/>
            <rFont val="Tahoma"/>
            <family val="2"/>
          </rPr>
          <t>Mel Jenkins:</t>
        </r>
        <r>
          <rPr>
            <sz val="9"/>
            <color indexed="81"/>
            <rFont val="Tahoma"/>
            <family val="2"/>
          </rPr>
          <t xml:space="preserve">
Recruiters cover the first 2.5hrs then Seoirse comes in after lunch from 1.30pm.</t>
        </r>
      </text>
    </comment>
    <comment ref="J34" authorId="0" shapeId="0" xr:uid="{00000000-0006-0000-0000-000008000000}">
      <text>
        <r>
          <rPr>
            <b/>
            <sz val="9"/>
            <color indexed="81"/>
            <rFont val="Tahoma"/>
            <family val="2"/>
          </rPr>
          <t>Mel Jenkins:</t>
        </r>
        <r>
          <rPr>
            <sz val="9"/>
            <color indexed="81"/>
            <rFont val="Tahoma"/>
            <family val="2"/>
          </rPr>
          <t xml:space="preserve">
Recruiters cover the first 2.5hrs then Seoirse comes in after lunch from 1.30pm.</t>
        </r>
      </text>
    </comment>
    <comment ref="T34" authorId="0" shapeId="0" xr:uid="{00000000-0006-0000-0000-000009000000}">
      <text>
        <r>
          <rPr>
            <b/>
            <sz val="9"/>
            <color indexed="81"/>
            <rFont val="Tahoma"/>
            <family val="2"/>
          </rPr>
          <t>Mel Jenkins:</t>
        </r>
        <r>
          <rPr>
            <sz val="9"/>
            <color indexed="81"/>
            <rFont val="Tahoma"/>
            <family val="2"/>
          </rPr>
          <t xml:space="preserve">
Recruiters cover the first 2.5hrs then Seoirse comes in after lunch from 1.30pm.</t>
        </r>
      </text>
    </comment>
    <comment ref="B39" authorId="0" shapeId="0" xr:uid="{00000000-0006-0000-0000-00000A000000}">
      <text>
        <r>
          <rPr>
            <b/>
            <sz val="9"/>
            <color indexed="81"/>
            <rFont val="Tahoma"/>
            <family val="2"/>
          </rPr>
          <t>Mel Jenkins:</t>
        </r>
        <r>
          <rPr>
            <sz val="9"/>
            <color indexed="81"/>
            <rFont val="Tahoma"/>
            <family val="2"/>
          </rPr>
          <t xml:space="preserve">
</t>
        </r>
        <r>
          <rPr>
            <sz val="12"/>
            <color indexed="81"/>
            <rFont val="Calibri"/>
            <family val="2"/>
            <scheme val="minor"/>
          </rPr>
          <t>This is hours per day for recruiters.  On 27 recruits to a GI, we need 27 hours of recruitment assuming 1 bkd per hour.  However, if we assume to get higher quality we have 0.75 booked per hour, that will increase hours to 36. 
For good measure we will make it 38 hours per week to allow for meeting time, admin, meeting applicants etc and 36 hours on street recruiting. 
If we would like to have more recruiters, they will need to be part time - so we could have 2 recruiters doing 20 hours each.  Maximum I would recommend is 2 @ 25 hours each but that means the numbers in GI go up - significantly........cos 50 hours is quite different to 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 Jenkins</author>
  </authors>
  <commentList>
    <comment ref="F17" authorId="0" shapeId="0" xr:uid="{00000000-0006-0000-0100-000001000000}">
      <text>
        <r>
          <rPr>
            <b/>
            <sz val="9"/>
            <color indexed="81"/>
            <rFont val="Tahoma"/>
            <family val="2"/>
          </rPr>
          <t>Mel Jenkins:</t>
        </r>
        <r>
          <rPr>
            <sz val="9"/>
            <color indexed="81"/>
            <rFont val="Tahoma"/>
            <family val="2"/>
          </rPr>
          <t xml:space="preserve">
One Group NT, both groups orientation, one group on floor, next group NT - so only running one Orientation. </t>
        </r>
      </text>
    </comment>
    <comment ref="D18" authorId="0" shapeId="0" xr:uid="{00000000-0006-0000-0100-000002000000}">
      <text>
        <r>
          <rPr>
            <b/>
            <sz val="9"/>
            <color indexed="81"/>
            <rFont val="Tahoma"/>
            <family val="2"/>
          </rPr>
          <t>Mel Jenkins:</t>
        </r>
        <r>
          <rPr>
            <sz val="9"/>
            <color indexed="81"/>
            <rFont val="Tahoma"/>
            <family val="2"/>
          </rPr>
          <t xml:space="preserve">
Pls note ad writing includes vetting street recruiter ads, plus TM ads for Australia</t>
        </r>
      </text>
    </comment>
    <comment ref="H24" authorId="0" shapeId="0" xr:uid="{00000000-0006-0000-0100-000003000000}">
      <text>
        <r>
          <rPr>
            <b/>
            <sz val="9"/>
            <color indexed="81"/>
            <rFont val="Tahoma"/>
            <family val="2"/>
          </rPr>
          <t>Mel Jenkins:</t>
        </r>
        <r>
          <rPr>
            <sz val="9"/>
            <color indexed="81"/>
            <rFont val="Tahoma"/>
            <family val="2"/>
          </rPr>
          <t xml:space="preserve">
Recruiters cover the first 2.5hrs then Seoirse comes in after lunch from 1.30pm.</t>
        </r>
      </text>
    </comment>
    <comment ref="P24" authorId="0" shapeId="0" xr:uid="{00000000-0006-0000-0100-000004000000}">
      <text>
        <r>
          <rPr>
            <b/>
            <sz val="9"/>
            <color indexed="81"/>
            <rFont val="Tahoma"/>
            <family val="2"/>
          </rPr>
          <t>Mel Jenkins:</t>
        </r>
        <r>
          <rPr>
            <sz val="9"/>
            <color indexed="81"/>
            <rFont val="Tahoma"/>
            <family val="2"/>
          </rPr>
          <t xml:space="preserve">
Recruiters cover the first 2.5hrs then Seoirse comes in after lunch from 1.30pm.</t>
        </r>
      </text>
    </comment>
    <comment ref="V24" authorId="0" shapeId="0" xr:uid="{00000000-0006-0000-0100-000005000000}">
      <text>
        <r>
          <rPr>
            <b/>
            <sz val="9"/>
            <color indexed="81"/>
            <rFont val="Tahoma"/>
            <family val="2"/>
          </rPr>
          <t>Mel Jenkins:</t>
        </r>
        <r>
          <rPr>
            <sz val="9"/>
            <color indexed="81"/>
            <rFont val="Tahoma"/>
            <family val="2"/>
          </rPr>
          <t xml:space="preserve">
Recruiters cover the first 2.5hrs then Seoirse comes in after lunch from 1.30pm.</t>
        </r>
      </text>
    </comment>
    <comment ref="N29" authorId="0" shapeId="0" xr:uid="{00000000-0006-0000-0100-000006000000}">
      <text>
        <r>
          <rPr>
            <b/>
            <sz val="9"/>
            <color indexed="81"/>
            <rFont val="Tahoma"/>
            <family val="2"/>
          </rPr>
          <t>Mel Jenkins:</t>
        </r>
        <r>
          <rPr>
            <sz val="9"/>
            <color indexed="81"/>
            <rFont val="Tahoma"/>
            <family val="2"/>
          </rPr>
          <t xml:space="preserve">
</t>
        </r>
        <r>
          <rPr>
            <sz val="11"/>
            <color indexed="81"/>
            <rFont val="Calibri"/>
            <family val="2"/>
            <scheme val="minor"/>
          </rPr>
          <t>This is hours per day for recruiters.  On 20 recruits to a GI, we need 20 hours of recruitment assuming 1 bkd per hour.  However, if we assume to get higher quality we have 0.75 booked per hour, that will increase hours to 27. For good measure we will make it 30 hours per week to allow for meeting time, admin, meeting applicants etc and 27 hours on street recruiting.</t>
        </r>
        <r>
          <rPr>
            <sz val="9"/>
            <color indexed="81"/>
            <rFont val="Tahoma"/>
            <family val="2"/>
          </rPr>
          <t xml:space="preserve"> </t>
        </r>
      </text>
    </comment>
    <comment ref="H34" authorId="0" shapeId="0" xr:uid="{00000000-0006-0000-0100-000007000000}">
      <text>
        <r>
          <rPr>
            <b/>
            <sz val="9"/>
            <color indexed="81"/>
            <rFont val="Tahoma"/>
            <family val="2"/>
          </rPr>
          <t>Mel Jenkins:</t>
        </r>
        <r>
          <rPr>
            <sz val="9"/>
            <color indexed="81"/>
            <rFont val="Tahoma"/>
            <family val="2"/>
          </rPr>
          <t xml:space="preserve">
Recruiters cover the first 2.5hrs then Seoirse comes in after lunch from 1.30pm.</t>
        </r>
      </text>
    </comment>
    <comment ref="P34" authorId="0" shapeId="0" xr:uid="{00000000-0006-0000-0100-000008000000}">
      <text>
        <r>
          <rPr>
            <b/>
            <sz val="9"/>
            <color indexed="81"/>
            <rFont val="Tahoma"/>
            <family val="2"/>
          </rPr>
          <t>Mel Jenkins:</t>
        </r>
        <r>
          <rPr>
            <sz val="9"/>
            <color indexed="81"/>
            <rFont val="Tahoma"/>
            <family val="2"/>
          </rPr>
          <t xml:space="preserve">
Recruiters cover the first 2.5hrs then Seoirse comes in after lunch from 1.30pm.</t>
        </r>
      </text>
    </comment>
    <comment ref="V34" authorId="0" shapeId="0" xr:uid="{00000000-0006-0000-0100-000009000000}">
      <text>
        <r>
          <rPr>
            <b/>
            <sz val="9"/>
            <color indexed="81"/>
            <rFont val="Tahoma"/>
            <family val="2"/>
          </rPr>
          <t>Mel Jenkins:</t>
        </r>
        <r>
          <rPr>
            <sz val="9"/>
            <color indexed="81"/>
            <rFont val="Tahoma"/>
            <family val="2"/>
          </rPr>
          <t xml:space="preserve">
Recruiters cover the first 2.5hrs then Seoirse comes in after lunch from 1.30pm.</t>
        </r>
      </text>
    </comment>
    <comment ref="N39" authorId="0" shapeId="0" xr:uid="{00000000-0006-0000-0100-00000A000000}">
      <text>
        <r>
          <rPr>
            <b/>
            <sz val="9"/>
            <color indexed="81"/>
            <rFont val="Tahoma"/>
            <family val="2"/>
          </rPr>
          <t>Mel Jenkins:</t>
        </r>
        <r>
          <rPr>
            <sz val="9"/>
            <color indexed="81"/>
            <rFont val="Tahoma"/>
            <family val="2"/>
          </rPr>
          <t xml:space="preserve">
</t>
        </r>
        <r>
          <rPr>
            <sz val="12"/>
            <color indexed="81"/>
            <rFont val="Calibri"/>
            <family val="2"/>
            <scheme val="minor"/>
          </rPr>
          <t>This is hours per day for recruiters.  On 27 recruits to a GI, we need 27 hours of recruitment assuming 1 bkd per hour.  However, if we assume to get higher quality we have 0.75 booked per hour, that will increase hours to 36. 
For good measure we will make it 38 hours per week to allow for meeting time, admin, meeting applicants etc and 36 hours on street recruiting. 
If we would like to have more recruiters, they will need to be part time - so we could have 2 recruiters doing 20 hours each.  Maximum I would recommend is 2 @ 25 hours each but that means the numbers in GI go up - significantly........cos 50 hours is quite different to 30.......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 Jenkins</author>
  </authors>
  <commentList>
    <comment ref="G4" authorId="0" shapeId="0" xr:uid="{00000000-0006-0000-0200-000001000000}">
      <text>
        <r>
          <rPr>
            <b/>
            <sz val="9"/>
            <color indexed="81"/>
            <rFont val="Tahoma"/>
            <family val="2"/>
          </rPr>
          <t>Mel Jenkins:</t>
        </r>
        <r>
          <rPr>
            <sz val="9"/>
            <color indexed="81"/>
            <rFont val="Tahoma"/>
            <family val="2"/>
          </rPr>
          <t xml:space="preserve">
New Stat - max of 15 per GI?</t>
        </r>
      </text>
    </comment>
  </commentList>
</comments>
</file>

<file path=xl/sharedStrings.xml><?xml version="1.0" encoding="utf-8"?>
<sst xmlns="http://schemas.openxmlformats.org/spreadsheetml/2006/main" count="598" uniqueCount="92">
  <si>
    <t>SAT</t>
  </si>
  <si>
    <t>SUN</t>
  </si>
  <si>
    <t>Final Assessment</t>
  </si>
  <si>
    <t>Activity</t>
  </si>
  <si>
    <t>Hours</t>
  </si>
  <si>
    <t>Group Interview</t>
  </si>
  <si>
    <t>Monday (Day 1)</t>
  </si>
  <si>
    <t>Tuesday (Day 2)</t>
  </si>
  <si>
    <t>Wednesday (Day 3)</t>
  </si>
  <si>
    <t>Thursday (Day 4)</t>
  </si>
  <si>
    <t>Friday (Day 5)</t>
  </si>
  <si>
    <t>Monday (Day 6)</t>
  </si>
  <si>
    <t>Tuesday (Day 7)</t>
  </si>
  <si>
    <t>Wednesday (Day 8)</t>
  </si>
  <si>
    <t>Thursday (Day 9)</t>
  </si>
  <si>
    <t>Friday (Day 10)</t>
  </si>
  <si>
    <t>Noble Training</t>
  </si>
  <si>
    <t>Orientation</t>
  </si>
  <si>
    <t>Noble Refresher</t>
  </si>
  <si>
    <t>Debriefs</t>
  </si>
  <si>
    <t>Ad Writing</t>
  </si>
  <si>
    <t xml:space="preserve">Assume that Recruiters Work 8.45-5.30 with 45 min lunch. </t>
  </si>
  <si>
    <t xml:space="preserve">RECRUITMENT SCHEDULE </t>
  </si>
  <si>
    <t>AUSTRALIA</t>
  </si>
  <si>
    <t>NEW ZEALAND</t>
  </si>
  <si>
    <t>TOTALS</t>
  </si>
  <si>
    <t>Ref Checks OZ &amp; NZ</t>
  </si>
  <si>
    <t>Screening OZ &amp; NZ</t>
  </si>
  <si>
    <t>TELEFUNDRAISING</t>
  </si>
  <si>
    <t>Training</t>
  </si>
  <si>
    <t>Street Recruiting</t>
  </si>
  <si>
    <t>Ref Checks</t>
  </si>
  <si>
    <t>FIELD MARKETING (3 people, 1 Client)</t>
  </si>
  <si>
    <t xml:space="preserve">FIELD MARKETING (4 people, 2 Clients) </t>
  </si>
  <si>
    <t>NZ</t>
  </si>
  <si>
    <t>OZ</t>
  </si>
  <si>
    <t># of Recruiters</t>
  </si>
  <si>
    <t xml:space="preserve">Group Interview </t>
  </si>
  <si>
    <t>RECRUITER ACTIVITY EXPECTATIONS TEMPLATE</t>
  </si>
  <si>
    <t>Hires</t>
  </si>
  <si>
    <t>Attend FA</t>
  </si>
  <si>
    <t>Invited to FA</t>
  </si>
  <si>
    <t>Attend GI</t>
  </si>
  <si>
    <t>Invited to GI</t>
  </si>
  <si>
    <t>Number of GI's</t>
  </si>
  <si>
    <t>Candidates to screen</t>
  </si>
  <si>
    <t>Screen Hours</t>
  </si>
  <si>
    <t>Ref Checking Hrs</t>
  </si>
  <si>
    <t>Screen Hrs Calc</t>
  </si>
  <si>
    <t>1 x 6</t>
  </si>
  <si>
    <t>1 x 12</t>
  </si>
  <si>
    <t xml:space="preserve">2 x 9 </t>
  </si>
  <si>
    <t>2 x 12</t>
  </si>
  <si>
    <t>3 x 11</t>
  </si>
  <si>
    <t xml:space="preserve">3 x 12 </t>
  </si>
  <si>
    <t>3 x 15 / 4 x 11</t>
  </si>
  <si>
    <t>4 x 12</t>
  </si>
  <si>
    <t xml:space="preserve">4 x 14 </t>
  </si>
  <si>
    <t>4 x 15</t>
  </si>
  <si>
    <t>5 x 13</t>
  </si>
  <si>
    <t>5 x 15</t>
  </si>
  <si>
    <t>Assumptions/KPI's</t>
  </si>
  <si>
    <t>60% success rate at FA</t>
  </si>
  <si>
    <t>GI</t>
  </si>
  <si>
    <t>85% show rate at FA</t>
  </si>
  <si>
    <t>FA</t>
  </si>
  <si>
    <t>50% success rate at GI</t>
  </si>
  <si>
    <t>Noble training</t>
  </si>
  <si>
    <t>65% show up rate at GI</t>
  </si>
  <si>
    <t xml:space="preserve">On average, 5 min per screening call </t>
  </si>
  <si>
    <t>30 mins</t>
  </si>
  <si>
    <t>1 in 5 screening calls will be successful</t>
  </si>
  <si>
    <t>Debrief</t>
  </si>
  <si>
    <t>10 mins pp</t>
  </si>
  <si>
    <t>2-3 candidates booked in for GI per hour</t>
  </si>
  <si>
    <t>Hit rate of 4 attend GI, 2 attend FA and 1 is hired</t>
  </si>
  <si>
    <t>7.5 mins is required per reference (including verifications)</t>
  </si>
  <si>
    <t>Group Interview x2</t>
  </si>
  <si>
    <t xml:space="preserve"> Final Assessment x2</t>
  </si>
  <si>
    <t>Final Assessment x2</t>
  </si>
  <si>
    <r>
      <rPr>
        <b/>
        <sz val="11"/>
        <color rgb="FFCC0066"/>
        <rFont val="Calibri"/>
        <family val="2"/>
        <scheme val="minor"/>
      </rPr>
      <t>INTAKE TM OZ  = 6 PEOPLE EACH TIME</t>
    </r>
    <r>
      <rPr>
        <sz val="11"/>
        <color rgb="FF003399"/>
        <rFont val="Calibri"/>
        <family val="2"/>
        <scheme val="minor"/>
      </rPr>
      <t xml:space="preserve">
</t>
    </r>
    <r>
      <rPr>
        <u/>
        <sz val="11"/>
        <color rgb="FF003399"/>
        <rFont val="Calibri"/>
        <family val="2"/>
        <scheme val="minor"/>
      </rPr>
      <t>Activity Required to do that:</t>
    </r>
    <r>
      <rPr>
        <sz val="11"/>
        <color rgb="FF003399"/>
        <rFont val="Calibri"/>
        <family val="2"/>
        <scheme val="minor"/>
      </rPr>
      <t xml:space="preserve">
- 12 attend FA (2 x FA @ 2hrs each)
- 37 invited to GI (3 x 12/13 GI's @ 2hrs each)
- 185 screening - 15.5 hrs
- Refs - 1.5 hrs
- Assume 45mins admin pp hired (incl. departure) so 18x45m = 13.5hrs per f/night</t>
    </r>
  </si>
  <si>
    <r>
      <rPr>
        <b/>
        <sz val="11"/>
        <color rgb="FF00B050"/>
        <rFont val="Calibri"/>
        <family val="2"/>
        <scheme val="minor"/>
      </rPr>
      <t>INTAKE TM NZ  = 2 PEOPLE EACH TIME</t>
    </r>
    <r>
      <rPr>
        <sz val="11"/>
        <color rgb="FF003399"/>
        <rFont val="Calibri"/>
        <family val="2"/>
        <scheme val="minor"/>
      </rPr>
      <t xml:space="preserve">
</t>
    </r>
    <r>
      <rPr>
        <u/>
        <sz val="11"/>
        <color rgb="FF003399"/>
        <rFont val="Calibri"/>
        <family val="2"/>
        <scheme val="minor"/>
      </rPr>
      <t>Activity Required to do that:</t>
    </r>
    <r>
      <rPr>
        <sz val="11"/>
        <color rgb="FF003399"/>
        <rFont val="Calibri"/>
        <family val="2"/>
        <scheme val="minor"/>
      </rPr>
      <t xml:space="preserve">
- 6 attend FA (2hrs)
- 12 invited to GI (2 x 6 GI's @ 2hrs each)
- 60 screening - 5 hrs
- Refs - 0.5 hrs
- Assume 45mins admin pp hired (incl. departure) so 6 x 45min =  4.5 per fortnight</t>
    </r>
  </si>
  <si>
    <t>Administration</t>
  </si>
  <si>
    <t xml:space="preserve">Administration </t>
  </si>
  <si>
    <r>
      <rPr>
        <b/>
        <sz val="11"/>
        <color rgb="FFFF9966"/>
        <rFont val="Calibri"/>
        <family val="2"/>
        <scheme val="minor"/>
      </rPr>
      <t>INTAKE FM OZ = 3 PEOPLE EACH TIME</t>
    </r>
    <r>
      <rPr>
        <sz val="11"/>
        <color rgb="FF003399"/>
        <rFont val="Calibri"/>
        <family val="2"/>
        <scheme val="minor"/>
      </rPr>
      <t xml:space="preserve">
</t>
    </r>
    <r>
      <rPr>
        <u/>
        <sz val="11"/>
        <color rgb="FF003399"/>
        <rFont val="Calibri"/>
        <family val="2"/>
        <scheme val="minor"/>
      </rPr>
      <t>Activity Required to do that:</t>
    </r>
    <r>
      <rPr>
        <sz val="11"/>
        <color rgb="FF003399"/>
        <rFont val="Calibri"/>
        <family val="2"/>
        <scheme val="minor"/>
      </rPr>
      <t xml:space="preserve">
- 20 bkd, 12 attend GI (2hrs).
(SR: 1bkd p/hr, 60% show, 25% hired. No Phone Screen.  Need work on SR ratios)
- Refs - 0.75 hrs
- 50mins admin pp hired (incl. exits) so 7.5 hrs per f/night. </t>
    </r>
  </si>
  <si>
    <r>
      <rPr>
        <b/>
        <sz val="11"/>
        <color rgb="FFFF9966"/>
        <rFont val="Calibri"/>
        <family val="2"/>
        <scheme val="minor"/>
      </rPr>
      <t>INTAKE FM OZ = 4 PEOPLE EACH TIME</t>
    </r>
    <r>
      <rPr>
        <sz val="11"/>
        <color rgb="FF003399"/>
        <rFont val="Calibri"/>
        <family val="2"/>
        <scheme val="minor"/>
      </rPr>
      <t xml:space="preserve">
</t>
    </r>
    <r>
      <rPr>
        <u/>
        <sz val="11"/>
        <color rgb="FF003399"/>
        <rFont val="Calibri"/>
        <family val="2"/>
        <scheme val="minor"/>
      </rPr>
      <t>Activity Required to do that:</t>
    </r>
    <r>
      <rPr>
        <sz val="11"/>
        <color rgb="FF003399"/>
        <rFont val="Calibri"/>
        <family val="2"/>
        <scheme val="minor"/>
      </rPr>
      <t xml:space="preserve">
- 27 bkd, 16 attend GI (2hrs).
(SR: 1bkd p/hr, 60% show, 25% hired. No Phone Screen.  Need work on SR ratios)
- Refs - 1 hrs
- 50 mins pp hired (incl. exits) so 5.25 hrs per f/night. </t>
    </r>
  </si>
  <si>
    <t>Street Recruiters will not report to HR/Rec team - they will report to PM/FM Mgr</t>
  </si>
  <si>
    <t>Noble Training x2</t>
  </si>
  <si>
    <t xml:space="preserve">Screening </t>
  </si>
  <si>
    <t>Screening</t>
  </si>
  <si>
    <t>OPTION 2</t>
  </si>
  <si>
    <r>
      <rPr>
        <b/>
        <sz val="11"/>
        <color rgb="FF00B050"/>
        <rFont val="Calibri"/>
        <family val="2"/>
        <scheme val="minor"/>
      </rPr>
      <t xml:space="preserve">INTAKE TM NZ  = 2 PEOPLE EACH TIME </t>
    </r>
    <r>
      <rPr>
        <sz val="11"/>
        <color rgb="FF003399"/>
        <rFont val="Calibri"/>
        <family val="2"/>
        <scheme val="minor"/>
      </rPr>
      <t xml:space="preserve">
</t>
    </r>
    <r>
      <rPr>
        <u/>
        <sz val="11"/>
        <color rgb="FF003399"/>
        <rFont val="Calibri"/>
        <family val="2"/>
        <scheme val="minor"/>
      </rPr>
      <t>Activity Required to do that:</t>
    </r>
    <r>
      <rPr>
        <sz val="11"/>
        <color rgb="FF003399"/>
        <rFont val="Calibri"/>
        <family val="2"/>
        <scheme val="minor"/>
      </rPr>
      <t xml:space="preserve">
- 6 attend FA (2hrs)
- 12 invited to GI (2 x 6 GI's @ 2hrs each)
- 60 screening - 5 hrs
- Refs - 0.5 hrs
- Assume 45mins admin pp hired (incl. departure) so 6 x 45min =  4.5 per fortnight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</si>
</sst>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0"/>
      <name val="Calibri"/>
      <family val="2"/>
      <scheme val="minor"/>
    </font>
    <font>
      <b/>
      <sz val="11"/>
      <color theme="1"/>
      <name val="Calibri"/>
      <family val="2"/>
      <scheme val="minor"/>
    </font>
    <font>
      <b/>
      <sz val="11"/>
      <color rgb="FF003399"/>
      <name val="Calibri"/>
      <family val="2"/>
      <scheme val="minor"/>
    </font>
    <font>
      <sz val="11"/>
      <color rgb="FF003399"/>
      <name val="Calibri"/>
      <family val="2"/>
      <scheme val="minor"/>
    </font>
    <font>
      <u/>
      <sz val="11"/>
      <color rgb="FF003399"/>
      <name val="Calibri"/>
      <family val="2"/>
      <scheme val="minor"/>
    </font>
    <font>
      <b/>
      <sz val="11"/>
      <color rgb="FFCC0066"/>
      <name val="Calibri"/>
      <family val="2"/>
      <scheme val="minor"/>
    </font>
    <font>
      <b/>
      <sz val="11"/>
      <color rgb="FF00B050"/>
      <name val="Calibri"/>
      <family val="2"/>
      <scheme val="minor"/>
    </font>
    <font>
      <b/>
      <sz val="11"/>
      <color rgb="FFFF9966"/>
      <name val="Calibri"/>
      <family val="2"/>
      <scheme val="minor"/>
    </font>
    <font>
      <sz val="9"/>
      <color indexed="81"/>
      <name val="Tahoma"/>
      <family val="2"/>
    </font>
    <font>
      <b/>
      <sz val="9"/>
      <color indexed="81"/>
      <name val="Tahoma"/>
      <family val="2"/>
    </font>
    <font>
      <b/>
      <sz val="11"/>
      <color rgb="FF009999"/>
      <name val="Calibri"/>
      <family val="2"/>
      <scheme val="minor"/>
    </font>
    <font>
      <sz val="11"/>
      <color indexed="81"/>
      <name val="Calibri"/>
      <family val="2"/>
      <scheme val="minor"/>
    </font>
    <font>
      <sz val="12"/>
      <color indexed="81"/>
      <name val="Calibri"/>
      <family val="2"/>
      <scheme val="minor"/>
    </font>
    <font>
      <b/>
      <sz val="14"/>
      <color theme="0"/>
      <name val="Calibri"/>
      <family val="2"/>
      <scheme val="minor"/>
    </font>
    <font>
      <sz val="14"/>
      <color theme="1"/>
      <name val="Calibri"/>
      <family val="2"/>
      <scheme val="minor"/>
    </font>
    <font>
      <b/>
      <sz val="11"/>
      <color rgb="FF0070C0"/>
      <name val="Calibri"/>
      <family val="2"/>
      <scheme val="minor"/>
    </font>
    <font>
      <b/>
      <i/>
      <sz val="11"/>
      <color theme="1" tint="0.499984740745262"/>
      <name val="Calibri"/>
      <family val="2"/>
      <scheme val="minor"/>
    </font>
    <font>
      <i/>
      <sz val="11"/>
      <color theme="1" tint="0.499984740745262"/>
      <name val="Calibri"/>
      <family val="2"/>
      <scheme val="minor"/>
    </font>
    <font>
      <sz val="11"/>
      <color rgb="FF0070C0"/>
      <name val="Calibri"/>
      <family val="2"/>
      <scheme val="minor"/>
    </font>
    <font>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003399"/>
        <bgColor indexed="64"/>
      </patternFill>
    </fill>
    <fill>
      <patternFill patternType="solid">
        <fgColor rgb="FFFFFF00"/>
        <bgColor indexed="64"/>
      </patternFill>
    </fill>
    <fill>
      <patternFill patternType="solid">
        <fgColor rgb="FFFF99CC"/>
        <bgColor indexed="64"/>
      </patternFill>
    </fill>
    <fill>
      <patternFill patternType="gray0625"/>
    </fill>
    <fill>
      <patternFill patternType="solid">
        <fgColor theme="0" tint="-0.14999847407452621"/>
        <bgColor indexed="64"/>
      </patternFill>
    </fill>
    <fill>
      <patternFill patternType="solid">
        <fgColor rgb="FF009999"/>
        <bgColor indexed="64"/>
      </patternFill>
    </fill>
    <fill>
      <patternFill patternType="solid">
        <fgColor rgb="FF0070C0"/>
        <bgColor indexed="64"/>
      </patternFill>
    </fill>
    <fill>
      <patternFill patternType="solid">
        <fgColor rgb="FF00B05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0" fillId="0" borderId="0" xfId="0" applyAlignment="1">
      <alignment horizontal="center"/>
    </xf>
    <xf numFmtId="0" fontId="3" fillId="0" borderId="0" xfId="0" applyFont="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0" fillId="0" borderId="0" xfId="0" applyFill="1" applyBorder="1" applyAlignment="1">
      <alignment horizontal="left" vertical="center" wrapText="1"/>
    </xf>
    <xf numFmtId="0" fontId="0" fillId="0" borderId="0" xfId="0" applyFill="1"/>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2" fillId="6" borderId="4" xfId="0" applyFont="1" applyFill="1" applyBorder="1" applyAlignment="1">
      <alignment horizontal="center"/>
    </xf>
    <xf numFmtId="0" fontId="0" fillId="6" borderId="4" xfId="0" applyFill="1" applyBorder="1"/>
    <xf numFmtId="0" fontId="2" fillId="6" borderId="5" xfId="0" applyFont="1" applyFill="1" applyBorder="1" applyAlignment="1">
      <alignment horizontal="center"/>
    </xf>
    <xf numFmtId="0" fontId="0" fillId="6" borderId="5" xfId="0" applyFill="1" applyBorder="1"/>
    <xf numFmtId="0" fontId="6" fillId="6" borderId="1" xfId="0" applyFont="1" applyFill="1"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3" fillId="0" borderId="0" xfId="0" applyFont="1"/>
    <xf numFmtId="0" fontId="3" fillId="6" borderId="4" xfId="0" applyFont="1" applyFill="1" applyBorder="1"/>
    <xf numFmtId="0" fontId="3" fillId="6" borderId="5" xfId="0" applyFont="1" applyFill="1" applyBorder="1"/>
    <xf numFmtId="0" fontId="3" fillId="0" borderId="12" xfId="0" applyFont="1" applyBorder="1"/>
    <xf numFmtId="0" fontId="3" fillId="0" borderId="12" xfId="0" applyFont="1" applyBorder="1" applyAlignment="1">
      <alignment horizontal="center"/>
    </xf>
    <xf numFmtId="0" fontId="0" fillId="0" borderId="0" xfId="0" applyFill="1" applyBorder="1" applyAlignment="1">
      <alignment horizontal="left" vertical="center"/>
    </xf>
    <xf numFmtId="0" fontId="3" fillId="6" borderId="13" xfId="0" applyFont="1" applyFill="1" applyBorder="1"/>
    <xf numFmtId="0" fontId="3" fillId="6" borderId="14" xfId="0" applyFont="1" applyFill="1" applyBorder="1"/>
    <xf numFmtId="0" fontId="4" fillId="0" borderId="0" xfId="0" applyFont="1"/>
    <xf numFmtId="0" fontId="8" fillId="0" borderId="0" xfId="0" applyFont="1"/>
    <xf numFmtId="0" fontId="8" fillId="0" borderId="0" xfId="0" applyFont="1" applyAlignment="1">
      <alignment horizontal="center"/>
    </xf>
    <xf numFmtId="0" fontId="8" fillId="6" borderId="4" xfId="0" applyFont="1" applyFill="1" applyBorder="1"/>
    <xf numFmtId="0" fontId="8" fillId="6" borderId="5" xfId="0" applyFont="1" applyFill="1" applyBorder="1"/>
    <xf numFmtId="0" fontId="11" fillId="2" borderId="1" xfId="0" applyFont="1" applyFill="1" applyBorder="1"/>
    <xf numFmtId="0" fontId="11" fillId="2" borderId="2" xfId="0" applyFont="1" applyFill="1" applyBorder="1" applyAlignment="1">
      <alignment horizontal="center"/>
    </xf>
    <xf numFmtId="0" fontId="11" fillId="2" borderId="2" xfId="0" applyFont="1" applyFill="1" applyBorder="1"/>
    <xf numFmtId="0" fontId="11" fillId="2" borderId="3" xfId="0" applyFont="1" applyFill="1" applyBorder="1" applyAlignment="1">
      <alignment horizontal="center"/>
    </xf>
    <xf numFmtId="0" fontId="4" fillId="2" borderId="4" xfId="0" applyFont="1" applyFill="1" applyBorder="1"/>
    <xf numFmtId="164" fontId="4" fillId="2" borderId="0" xfId="0" applyNumberFormat="1" applyFont="1" applyFill="1" applyBorder="1" applyAlignment="1">
      <alignment horizontal="center"/>
    </xf>
    <xf numFmtId="164" fontId="4" fillId="2" borderId="0" xfId="0" applyNumberFormat="1" applyFont="1" applyFill="1" applyBorder="1"/>
    <xf numFmtId="0" fontId="4" fillId="2" borderId="6" xfId="0" applyFont="1" applyFill="1" applyBorder="1"/>
    <xf numFmtId="164" fontId="4" fillId="2" borderId="7" xfId="0" applyNumberFormat="1" applyFont="1" applyFill="1" applyBorder="1" applyAlignment="1">
      <alignment horizontal="center"/>
    </xf>
    <xf numFmtId="164" fontId="4" fillId="2" borderId="7" xfId="0" applyNumberFormat="1" applyFont="1" applyFill="1" applyBorder="1"/>
    <xf numFmtId="164" fontId="4" fillId="2" borderId="8" xfId="0" applyNumberFormat="1" applyFont="1" applyFill="1" applyBorder="1" applyAlignment="1">
      <alignment horizontal="center"/>
    </xf>
    <xf numFmtId="0" fontId="15" fillId="0" borderId="0" xfId="0" applyFont="1"/>
    <xf numFmtId="0" fontId="0" fillId="0" borderId="0" xfId="0" applyAlignment="1">
      <alignment vertical="center"/>
    </xf>
    <xf numFmtId="0" fontId="16" fillId="2" borderId="18" xfId="0" applyFont="1" applyFill="1" applyBorder="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0" fillId="0" borderId="18" xfId="0" applyFont="1" applyBorder="1" applyAlignment="1">
      <alignment horizontal="center" vertical="center"/>
    </xf>
    <xf numFmtId="0" fontId="18" fillId="0" borderId="0" xfId="0" applyFont="1" applyAlignment="1">
      <alignment horizontal="center" vertical="center"/>
    </xf>
    <xf numFmtId="0" fontId="0" fillId="0" borderId="0" xfId="0" applyFont="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16" fillId="2" borderId="9" xfId="0" applyFont="1" applyFill="1" applyBorder="1" applyAlignment="1">
      <alignment vertical="center"/>
    </xf>
    <xf numFmtId="0" fontId="16" fillId="2" borderId="11" xfId="0"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3" fillId="0" borderId="0" xfId="0" applyFont="1" applyAlignment="1">
      <alignment horizontal="center"/>
    </xf>
    <xf numFmtId="164" fontId="4" fillId="2" borderId="5" xfId="0" applyNumberFormat="1" applyFont="1" applyFill="1" applyBorder="1" applyAlignment="1">
      <alignment horizontal="center"/>
    </xf>
    <xf numFmtId="0" fontId="20" fillId="10" borderId="0" xfId="0" applyFont="1" applyFill="1" applyAlignment="1">
      <alignment horizontal="center"/>
    </xf>
    <xf numFmtId="0" fontId="20" fillId="10" borderId="0" xfId="0" applyFont="1" applyFill="1"/>
    <xf numFmtId="0" fontId="1" fillId="10" borderId="0" xfId="0" applyFont="1" applyFill="1"/>
    <xf numFmtId="0" fontId="0" fillId="0" borderId="0" xfId="0" applyAlignment="1">
      <alignment horizontal="left"/>
    </xf>
    <xf numFmtId="0" fontId="0" fillId="0" borderId="17" xfId="0" applyBorder="1" applyAlignment="1"/>
    <xf numFmtId="0" fontId="0" fillId="0" borderId="15" xfId="0" applyBorder="1" applyAlignment="1"/>
    <xf numFmtId="0" fontId="1" fillId="8" borderId="0" xfId="0" applyFont="1" applyFill="1" applyAlignment="1"/>
    <xf numFmtId="0" fontId="1" fillId="8" borderId="5" xfId="0" applyFont="1" applyFill="1" applyBorder="1" applyAlignment="1"/>
    <xf numFmtId="0" fontId="1" fillId="8" borderId="4" xfId="0" applyFont="1" applyFill="1" applyBorder="1" applyAlignment="1"/>
    <xf numFmtId="0" fontId="3" fillId="0" borderId="0" xfId="0" applyFont="1" applyAlignment="1">
      <alignment horizontal="center"/>
    </xf>
    <xf numFmtId="0" fontId="1" fillId="8" borderId="1" xfId="0" applyFont="1" applyFill="1" applyBorder="1" applyAlignment="1">
      <alignment horizontal="center" wrapText="1"/>
    </xf>
    <xf numFmtId="0" fontId="1" fillId="8" borderId="2" xfId="0" applyFont="1" applyFill="1" applyBorder="1" applyAlignment="1">
      <alignment horizontal="center" wrapText="1"/>
    </xf>
    <xf numFmtId="0" fontId="1" fillId="8" borderId="3" xfId="0" applyFont="1" applyFill="1" applyBorder="1" applyAlignment="1">
      <alignment horizontal="center" wrapText="1"/>
    </xf>
    <xf numFmtId="0" fontId="1" fillId="8" borderId="6" xfId="0" applyFont="1" applyFill="1" applyBorder="1" applyAlignment="1">
      <alignment horizontal="center" wrapText="1"/>
    </xf>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2" fillId="7" borderId="9" xfId="0" applyFont="1" applyFill="1" applyBorder="1" applyAlignment="1">
      <alignment horizontal="left" vertical="center" wrapText="1"/>
    </xf>
    <xf numFmtId="0" fontId="2" fillId="7" borderId="10" xfId="0" applyFont="1" applyFill="1" applyBorder="1" applyAlignment="1"/>
    <xf numFmtId="0" fontId="2" fillId="7" borderId="11" xfId="0" applyFont="1" applyFill="1" applyBorder="1" applyAlignment="1"/>
    <xf numFmtId="0" fontId="0" fillId="0" borderId="16" xfId="0" applyBorder="1" applyAlignment="1"/>
    <xf numFmtId="0" fontId="14" fillId="3" borderId="0" xfId="0" applyFont="1" applyFill="1" applyBorder="1" applyAlignment="1">
      <alignment vertical="center"/>
    </xf>
    <xf numFmtId="0" fontId="4"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vertical="center"/>
    </xf>
    <xf numFmtId="0" fontId="0" fillId="2" borderId="5" xfId="0" applyFill="1" applyBorder="1" applyAlignment="1">
      <alignment vertical="center"/>
    </xf>
    <xf numFmtId="0" fontId="1" fillId="9" borderId="0" xfId="0" applyFont="1" applyFill="1" applyAlignment="1">
      <alignmen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9" fillId="2" borderId="10" xfId="0" applyFont="1" applyFill="1" applyBorder="1" applyAlignment="1">
      <alignment vertical="center"/>
    </xf>
    <xf numFmtId="0" fontId="19" fillId="2" borderId="11" xfId="0" applyFont="1" applyFill="1" applyBorder="1" applyAlignment="1">
      <alignment vertical="center"/>
    </xf>
    <xf numFmtId="0" fontId="0" fillId="2" borderId="4" xfId="0" applyFont="1" applyFill="1" applyBorder="1" applyAlignment="1">
      <alignment vertical="center" wrapText="1"/>
    </xf>
    <xf numFmtId="0" fontId="2" fillId="2" borderId="4" xfId="0" applyFont="1" applyFill="1" applyBorder="1" applyAlignment="1">
      <alignment vertical="center" wrapText="1"/>
    </xf>
    <xf numFmtId="0" fontId="2" fillId="2" borderId="0" xfId="0" applyFont="1" applyFill="1" applyBorder="1" applyAlignment="1">
      <alignment vertical="center"/>
    </xf>
    <xf numFmtId="0" fontId="2" fillId="2" borderId="5" xfId="0" applyFont="1" applyFill="1" applyBorder="1" applyAlignment="1">
      <alignment vertical="center"/>
    </xf>
    <xf numFmtId="0" fontId="0" fillId="2" borderId="6" xfId="0" applyFill="1" applyBorder="1" applyAlignment="1">
      <alignment vertical="center" wrapText="1"/>
    </xf>
    <xf numFmtId="0" fontId="0" fillId="2" borderId="7" xfId="0" applyFill="1" applyBorder="1" applyAlignment="1">
      <alignment vertical="center"/>
    </xf>
    <xf numFmtId="0" fontId="0" fillId="2" borderId="8" xfId="0" applyFill="1" applyBorder="1" applyAlignment="1">
      <alignment vertical="center"/>
    </xf>
  </cellXfs>
  <cellStyles count="1">
    <cellStyle name="Normal" xfId="0" builtinId="0"/>
  </cellStyles>
  <dxfs count="0"/>
  <tableStyles count="0" defaultTableStyle="TableStyleMedium2" defaultPivotStyle="PivotStyleLight16"/>
  <colors>
    <mruColors>
      <color rgb="FF003399"/>
      <color rgb="FF009999"/>
      <color rgb="FFFF0066"/>
      <color rgb="FFFF9966"/>
      <color rgb="FFFF99CC"/>
      <color rgb="FFFF99FF"/>
      <color rgb="FFFFCCFF"/>
      <color rgb="FFFFCC00"/>
      <color rgb="FFCC00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67"/>
  <sheetViews>
    <sheetView tabSelected="1" topLeftCell="A36" zoomScale="90" zoomScaleNormal="90" workbookViewId="0">
      <selection activeCell="Q63" sqref="P63:Q63"/>
    </sheetView>
  </sheetViews>
  <sheetFormatPr baseColWidth="10" defaultColWidth="8.83203125" defaultRowHeight="15" x14ac:dyDescent="0.2"/>
  <cols>
    <col min="1" max="1" width="5.1640625" customWidth="1"/>
    <col min="2" max="2" width="19.33203125" customWidth="1"/>
    <col min="3" max="3" width="9.6640625" style="1" customWidth="1"/>
    <col min="4" max="4" width="18.5" customWidth="1"/>
    <col min="5" max="5" width="9.6640625" style="1" customWidth="1"/>
    <col min="6" max="6" width="18.5" customWidth="1"/>
    <col min="7" max="7" width="9.6640625" style="1" customWidth="1"/>
    <col min="8" max="8" width="18.5" customWidth="1"/>
    <col min="9" max="9" width="9.6640625" style="1" customWidth="1"/>
    <col min="10" max="10" width="18.5" customWidth="1"/>
    <col min="11" max="11" width="9.6640625" style="1" customWidth="1"/>
    <col min="12" max="13" width="5" customWidth="1"/>
    <col min="14" max="14" width="18.5" customWidth="1"/>
    <col min="15" max="15" width="9.6640625" style="1" customWidth="1"/>
    <col min="16" max="16" width="18.5" customWidth="1"/>
    <col min="17" max="17" width="9.6640625" style="1" customWidth="1"/>
    <col min="18" max="18" width="18.5" customWidth="1"/>
    <col min="19" max="19" width="9.6640625" style="1" customWidth="1"/>
    <col min="20" max="20" width="18.5" customWidth="1"/>
    <col min="21" max="21" width="9.6640625" style="1" customWidth="1"/>
    <col min="22" max="22" width="18.5" customWidth="1"/>
    <col min="23" max="23" width="9.6640625" style="1" customWidth="1"/>
  </cols>
  <sheetData>
    <row r="2" spans="2:23" s="44" customFormat="1" ht="19" x14ac:dyDescent="0.25">
      <c r="B2" s="82" t="s">
        <v>22</v>
      </c>
      <c r="C2" s="82"/>
      <c r="D2" s="82"/>
      <c r="E2" s="82"/>
      <c r="F2" s="82"/>
      <c r="G2" s="82"/>
      <c r="H2" s="82"/>
      <c r="I2" s="82"/>
      <c r="J2" s="82"/>
      <c r="K2" s="82"/>
      <c r="L2" s="82"/>
      <c r="M2" s="82"/>
      <c r="N2" s="82"/>
      <c r="O2" s="82"/>
      <c r="P2" s="82"/>
      <c r="Q2" s="82"/>
      <c r="R2" s="82"/>
      <c r="S2" s="82"/>
      <c r="T2" s="82"/>
      <c r="U2" s="82"/>
      <c r="V2" s="82"/>
      <c r="W2" s="82"/>
    </row>
    <row r="3" spans="2:23" ht="9.75" customHeight="1" x14ac:dyDescent="0.2"/>
    <row r="4" spans="2:23" ht="15" customHeight="1" x14ac:dyDescent="0.2">
      <c r="B4" s="83" t="s">
        <v>80</v>
      </c>
      <c r="C4" s="84"/>
      <c r="D4" s="85"/>
      <c r="E4" s="25"/>
      <c r="F4" s="83" t="s">
        <v>91</v>
      </c>
      <c r="G4" s="84"/>
      <c r="H4" s="85"/>
      <c r="J4" s="72" t="s">
        <v>21</v>
      </c>
      <c r="K4" s="73"/>
      <c r="L4" s="73"/>
      <c r="M4" s="74"/>
      <c r="N4" s="1"/>
      <c r="O4" s="83" t="s">
        <v>84</v>
      </c>
      <c r="P4" s="84"/>
      <c r="Q4" s="85"/>
      <c r="S4" s="83" t="s">
        <v>85</v>
      </c>
      <c r="T4" s="84"/>
      <c r="U4" s="85"/>
      <c r="W4"/>
    </row>
    <row r="5" spans="2:23" x14ac:dyDescent="0.2">
      <c r="B5" s="86"/>
      <c r="C5" s="87"/>
      <c r="D5" s="88"/>
      <c r="E5" s="25"/>
      <c r="F5" s="86"/>
      <c r="G5" s="87"/>
      <c r="H5" s="88"/>
      <c r="J5" s="75"/>
      <c r="K5" s="76"/>
      <c r="L5" s="76"/>
      <c r="M5" s="77"/>
      <c r="N5" s="1"/>
      <c r="O5" s="86"/>
      <c r="P5" s="87"/>
      <c r="Q5" s="88"/>
      <c r="S5" s="86"/>
      <c r="T5" s="87"/>
      <c r="U5" s="88"/>
      <c r="W5"/>
    </row>
    <row r="6" spans="2:23" x14ac:dyDescent="0.2">
      <c r="B6" s="86"/>
      <c r="C6" s="87"/>
      <c r="D6" s="88"/>
      <c r="E6" s="25"/>
      <c r="F6" s="86"/>
      <c r="G6" s="87"/>
      <c r="H6" s="88"/>
      <c r="N6" s="1"/>
      <c r="O6" s="86"/>
      <c r="P6" s="87"/>
      <c r="Q6" s="88"/>
      <c r="S6" s="86"/>
      <c r="T6" s="87"/>
      <c r="U6" s="88"/>
      <c r="W6"/>
    </row>
    <row r="7" spans="2:23" x14ac:dyDescent="0.2">
      <c r="B7" s="86"/>
      <c r="C7" s="87"/>
      <c r="D7" s="88"/>
      <c r="E7" s="25"/>
      <c r="F7" s="86"/>
      <c r="G7" s="87"/>
      <c r="H7" s="88"/>
      <c r="J7" s="72" t="s">
        <v>86</v>
      </c>
      <c r="K7" s="73"/>
      <c r="L7" s="73"/>
      <c r="M7" s="74"/>
      <c r="N7" s="1"/>
      <c r="O7" s="86"/>
      <c r="P7" s="87"/>
      <c r="Q7" s="88"/>
      <c r="S7" s="86"/>
      <c r="T7" s="87"/>
      <c r="U7" s="88"/>
      <c r="W7"/>
    </row>
    <row r="8" spans="2:23" x14ac:dyDescent="0.2">
      <c r="B8" s="86"/>
      <c r="C8" s="87"/>
      <c r="D8" s="88"/>
      <c r="E8" s="25"/>
      <c r="F8" s="86"/>
      <c r="G8" s="87"/>
      <c r="H8" s="88"/>
      <c r="J8" s="75"/>
      <c r="K8" s="76"/>
      <c r="L8" s="76"/>
      <c r="M8" s="77"/>
      <c r="N8" s="1"/>
      <c r="O8" s="86"/>
      <c r="P8" s="87"/>
      <c r="Q8" s="88"/>
      <c r="S8" s="86"/>
      <c r="T8" s="87"/>
      <c r="U8" s="88"/>
      <c r="W8"/>
    </row>
    <row r="9" spans="2:23" ht="67.5" customHeight="1" x14ac:dyDescent="0.2">
      <c r="B9" s="89"/>
      <c r="C9" s="90"/>
      <c r="D9" s="91"/>
      <c r="E9" s="25"/>
      <c r="F9" s="89"/>
      <c r="G9" s="90"/>
      <c r="H9" s="91"/>
      <c r="N9" s="1"/>
      <c r="O9" s="89"/>
      <c r="P9" s="90"/>
      <c r="Q9" s="91"/>
      <c r="S9" s="89"/>
      <c r="T9" s="90"/>
      <c r="U9" s="91"/>
      <c r="W9"/>
    </row>
    <row r="10" spans="2:23" s="6" customFormat="1" ht="28.5" customHeight="1" x14ac:dyDescent="0.2">
      <c r="B10" s="5"/>
      <c r="C10" s="5"/>
      <c r="D10" s="5"/>
      <c r="E10" s="5"/>
      <c r="F10" s="5"/>
      <c r="G10" s="5"/>
      <c r="I10" s="7"/>
      <c r="K10" s="7"/>
      <c r="O10" s="7"/>
      <c r="Q10" s="7"/>
      <c r="S10" s="7"/>
      <c r="U10" s="7"/>
      <c r="W10" s="7"/>
    </row>
    <row r="11" spans="2:23" s="6" customFormat="1" ht="18.75" customHeight="1" x14ac:dyDescent="0.2">
      <c r="B11" s="78" t="s">
        <v>23</v>
      </c>
      <c r="C11" s="79"/>
      <c r="D11" s="79"/>
      <c r="E11" s="79"/>
      <c r="F11" s="79"/>
      <c r="G11" s="79"/>
      <c r="H11" s="79"/>
      <c r="I11" s="79"/>
      <c r="J11" s="79"/>
      <c r="K11" s="79"/>
      <c r="L11" s="79"/>
      <c r="M11" s="79"/>
      <c r="N11" s="79"/>
      <c r="O11" s="79"/>
      <c r="P11" s="79"/>
      <c r="Q11" s="79"/>
      <c r="R11" s="79"/>
      <c r="S11" s="79"/>
      <c r="T11" s="79"/>
      <c r="U11" s="79"/>
      <c r="V11" s="79"/>
      <c r="W11" s="80"/>
    </row>
    <row r="12" spans="2:23" x14ac:dyDescent="0.2">
      <c r="B12" s="68" t="s">
        <v>28</v>
      </c>
      <c r="C12" s="68"/>
      <c r="D12" s="68"/>
      <c r="E12" s="68"/>
      <c r="F12" s="68"/>
      <c r="G12" s="68"/>
      <c r="H12" s="68"/>
      <c r="I12" s="68"/>
      <c r="J12" s="68"/>
      <c r="K12" s="69"/>
      <c r="L12" s="13"/>
      <c r="M12" s="15"/>
      <c r="N12" s="70"/>
      <c r="O12" s="68"/>
      <c r="P12" s="68"/>
      <c r="Q12" s="68"/>
      <c r="R12" s="68"/>
      <c r="S12" s="68"/>
      <c r="T12" s="68"/>
      <c r="U12" s="68"/>
      <c r="V12" s="68"/>
      <c r="W12" s="68"/>
    </row>
    <row r="13" spans="2:23" s="2" customFormat="1" x14ac:dyDescent="0.2">
      <c r="B13" s="71" t="s">
        <v>6</v>
      </c>
      <c r="C13" s="71"/>
      <c r="D13" s="71" t="s">
        <v>7</v>
      </c>
      <c r="E13" s="71"/>
      <c r="F13" s="71" t="s">
        <v>8</v>
      </c>
      <c r="G13" s="71"/>
      <c r="H13" s="71" t="s">
        <v>9</v>
      </c>
      <c r="I13" s="71"/>
      <c r="J13" s="71" t="s">
        <v>10</v>
      </c>
      <c r="K13" s="71"/>
      <c r="L13" s="18" t="s">
        <v>0</v>
      </c>
      <c r="M13" s="19" t="s">
        <v>1</v>
      </c>
      <c r="N13" s="71" t="s">
        <v>11</v>
      </c>
      <c r="O13" s="71"/>
      <c r="P13" s="71" t="s">
        <v>12</v>
      </c>
      <c r="Q13" s="71"/>
      <c r="R13" s="71" t="s">
        <v>13</v>
      </c>
      <c r="S13" s="71"/>
      <c r="T13" s="71" t="s">
        <v>14</v>
      </c>
      <c r="U13" s="71"/>
      <c r="V13" s="71" t="s">
        <v>15</v>
      </c>
      <c r="W13" s="71"/>
    </row>
    <row r="14" spans="2:23" s="4" customFormat="1" x14ac:dyDescent="0.2">
      <c r="B14" s="3" t="s">
        <v>3</v>
      </c>
      <c r="C14" s="3" t="s">
        <v>4</v>
      </c>
      <c r="D14" s="3" t="s">
        <v>3</v>
      </c>
      <c r="E14" s="3" t="s">
        <v>4</v>
      </c>
      <c r="F14" s="3" t="s">
        <v>3</v>
      </c>
      <c r="G14" s="3" t="s">
        <v>4</v>
      </c>
      <c r="H14" s="3" t="s">
        <v>3</v>
      </c>
      <c r="I14" s="3" t="s">
        <v>4</v>
      </c>
      <c r="J14" s="3" t="s">
        <v>3</v>
      </c>
      <c r="K14" s="3" t="s">
        <v>4</v>
      </c>
      <c r="L14" s="12"/>
      <c r="M14" s="14"/>
      <c r="N14" s="3" t="s">
        <v>3</v>
      </c>
      <c r="O14" s="3" t="s">
        <v>4</v>
      </c>
      <c r="P14" s="3" t="s">
        <v>3</v>
      </c>
      <c r="Q14" s="3" t="s">
        <v>4</v>
      </c>
      <c r="R14" s="3" t="s">
        <v>3</v>
      </c>
      <c r="S14" s="3" t="s">
        <v>4</v>
      </c>
      <c r="T14" s="3" t="s">
        <v>3</v>
      </c>
      <c r="U14" s="3" t="s">
        <v>4</v>
      </c>
      <c r="V14" s="3" t="s">
        <v>3</v>
      </c>
      <c r="W14" s="3" t="s">
        <v>4</v>
      </c>
    </row>
    <row r="15" spans="2:23" x14ac:dyDescent="0.2">
      <c r="B15" s="8" t="s">
        <v>78</v>
      </c>
      <c r="C15" s="9">
        <v>4</v>
      </c>
      <c r="D15" t="s">
        <v>37</v>
      </c>
      <c r="E15" s="1">
        <v>2</v>
      </c>
      <c r="F15" t="s">
        <v>5</v>
      </c>
      <c r="G15" s="1">
        <v>2</v>
      </c>
      <c r="H15" t="s">
        <v>5</v>
      </c>
      <c r="I15" s="1">
        <v>2</v>
      </c>
      <c r="J15" t="s">
        <v>5</v>
      </c>
      <c r="K15" s="1">
        <v>2</v>
      </c>
      <c r="L15" s="13"/>
      <c r="M15" s="15"/>
      <c r="N15" t="s">
        <v>26</v>
      </c>
      <c r="O15" s="1">
        <v>2</v>
      </c>
      <c r="P15" t="s">
        <v>37</v>
      </c>
      <c r="Q15" s="1">
        <v>2</v>
      </c>
      <c r="R15" s="8" t="s">
        <v>79</v>
      </c>
      <c r="S15" s="9">
        <v>4</v>
      </c>
      <c r="T15" t="s">
        <v>77</v>
      </c>
      <c r="U15" s="1">
        <v>4</v>
      </c>
      <c r="V15" t="s">
        <v>5</v>
      </c>
      <c r="W15" s="1">
        <v>2</v>
      </c>
    </row>
    <row r="16" spans="2:23" x14ac:dyDescent="0.2">
      <c r="B16" t="s">
        <v>26</v>
      </c>
      <c r="C16" s="1">
        <v>2</v>
      </c>
      <c r="D16" t="s">
        <v>27</v>
      </c>
      <c r="E16" s="1">
        <v>5</v>
      </c>
      <c r="F16" s="10" t="s">
        <v>87</v>
      </c>
      <c r="G16" s="11">
        <v>4</v>
      </c>
      <c r="H16" t="s">
        <v>26</v>
      </c>
      <c r="I16" s="1">
        <v>2</v>
      </c>
      <c r="J16" t="s">
        <v>27</v>
      </c>
      <c r="K16" s="1">
        <v>5</v>
      </c>
      <c r="L16" s="13"/>
      <c r="M16" s="15"/>
      <c r="N16" t="s">
        <v>27</v>
      </c>
      <c r="O16" s="1">
        <v>5</v>
      </c>
      <c r="P16" s="10" t="s">
        <v>87</v>
      </c>
      <c r="Q16" s="11">
        <v>4</v>
      </c>
      <c r="R16" t="s">
        <v>27</v>
      </c>
      <c r="S16" s="1">
        <v>5</v>
      </c>
      <c r="T16" t="s">
        <v>27</v>
      </c>
      <c r="U16" s="1">
        <v>5</v>
      </c>
      <c r="V16" s="10" t="s">
        <v>87</v>
      </c>
      <c r="W16" s="11">
        <v>4</v>
      </c>
    </row>
    <row r="17" spans="2:23" x14ac:dyDescent="0.2">
      <c r="B17" t="s">
        <v>27</v>
      </c>
      <c r="C17" s="1">
        <v>5</v>
      </c>
      <c r="D17" t="s">
        <v>18</v>
      </c>
      <c r="E17" s="1">
        <v>1.5</v>
      </c>
      <c r="F17" s="10" t="s">
        <v>17</v>
      </c>
      <c r="G17" s="11">
        <v>1.5</v>
      </c>
      <c r="H17" t="s">
        <v>27</v>
      </c>
      <c r="I17" s="1">
        <v>5</v>
      </c>
      <c r="J17" s="8" t="s">
        <v>79</v>
      </c>
      <c r="K17" s="9">
        <v>4</v>
      </c>
      <c r="L17" s="13"/>
      <c r="M17" s="15"/>
      <c r="N17" t="s">
        <v>20</v>
      </c>
      <c r="O17" s="1">
        <v>2</v>
      </c>
      <c r="P17" s="10" t="s">
        <v>17</v>
      </c>
      <c r="Q17" s="11">
        <v>1.5</v>
      </c>
      <c r="R17" t="s">
        <v>18</v>
      </c>
      <c r="S17" s="1">
        <v>1.5</v>
      </c>
      <c r="T17" t="s">
        <v>19</v>
      </c>
      <c r="U17" s="1">
        <v>1</v>
      </c>
      <c r="V17" s="10" t="s">
        <v>17</v>
      </c>
      <c r="W17" s="11">
        <v>1.5</v>
      </c>
    </row>
    <row r="18" spans="2:23" x14ac:dyDescent="0.2">
      <c r="B18" t="s">
        <v>82</v>
      </c>
      <c r="C18" s="1">
        <v>1.25</v>
      </c>
      <c r="D18" t="s">
        <v>20</v>
      </c>
      <c r="E18" s="1">
        <v>2</v>
      </c>
      <c r="F18" t="s">
        <v>27</v>
      </c>
      <c r="G18" s="1">
        <v>5</v>
      </c>
      <c r="H18" t="s">
        <v>19</v>
      </c>
      <c r="I18" s="1">
        <v>1</v>
      </c>
      <c r="J18" t="s">
        <v>82</v>
      </c>
      <c r="K18" s="1">
        <v>1.25</v>
      </c>
      <c r="L18" s="13"/>
      <c r="M18" s="15"/>
      <c r="N18" t="s">
        <v>82</v>
      </c>
      <c r="O18" s="1">
        <v>1.25</v>
      </c>
      <c r="P18" t="s">
        <v>27</v>
      </c>
      <c r="Q18" s="1">
        <v>5</v>
      </c>
      <c r="R18" t="s">
        <v>82</v>
      </c>
      <c r="S18" s="1">
        <v>1.5</v>
      </c>
      <c r="T18" t="s">
        <v>82</v>
      </c>
      <c r="U18" s="1">
        <v>1.25</v>
      </c>
      <c r="V18" t="s">
        <v>27</v>
      </c>
      <c r="W18" s="1">
        <v>5</v>
      </c>
    </row>
    <row r="19" spans="2:23" x14ac:dyDescent="0.2">
      <c r="D19" t="s">
        <v>82</v>
      </c>
      <c r="E19" s="1">
        <v>1.25</v>
      </c>
      <c r="F19" t="s">
        <v>82</v>
      </c>
      <c r="G19" s="1">
        <v>1.25</v>
      </c>
      <c r="H19" t="s">
        <v>82</v>
      </c>
      <c r="I19" s="1">
        <v>1.25</v>
      </c>
      <c r="L19" s="13"/>
      <c r="M19" s="15"/>
      <c r="N19" t="s">
        <v>5</v>
      </c>
      <c r="O19" s="1">
        <v>2</v>
      </c>
      <c r="P19" t="s">
        <v>82</v>
      </c>
      <c r="Q19" s="1">
        <v>1.5</v>
      </c>
      <c r="V19" t="s">
        <v>82</v>
      </c>
      <c r="W19" s="1">
        <v>1.25</v>
      </c>
    </row>
    <row r="20" spans="2:23" x14ac:dyDescent="0.2">
      <c r="L20" s="13"/>
      <c r="M20" s="15"/>
    </row>
    <row r="21" spans="2:23" x14ac:dyDescent="0.2">
      <c r="B21" s="68" t="s">
        <v>32</v>
      </c>
      <c r="C21" s="68"/>
      <c r="D21" s="68"/>
      <c r="E21" s="68"/>
      <c r="F21" s="68"/>
      <c r="G21" s="68"/>
      <c r="H21" s="68"/>
      <c r="I21" s="68"/>
      <c r="J21" s="68"/>
      <c r="K21" s="69"/>
      <c r="L21" s="13"/>
      <c r="M21" s="15"/>
      <c r="N21" s="70"/>
      <c r="O21" s="68"/>
      <c r="P21" s="68"/>
      <c r="Q21" s="68"/>
      <c r="R21" s="68"/>
      <c r="S21" s="68"/>
      <c r="T21" s="68"/>
      <c r="U21" s="68"/>
      <c r="V21" s="68"/>
      <c r="W21" s="68"/>
    </row>
    <row r="22" spans="2:23" s="2" customFormat="1" x14ac:dyDescent="0.2">
      <c r="B22" s="71" t="s">
        <v>6</v>
      </c>
      <c r="C22" s="71"/>
      <c r="D22" s="71" t="s">
        <v>7</v>
      </c>
      <c r="E22" s="71"/>
      <c r="F22" s="71" t="s">
        <v>8</v>
      </c>
      <c r="G22" s="71"/>
      <c r="H22" s="71" t="s">
        <v>9</v>
      </c>
      <c r="I22" s="71"/>
      <c r="J22" s="71" t="s">
        <v>10</v>
      </c>
      <c r="K22" s="71"/>
      <c r="L22" s="18" t="s">
        <v>0</v>
      </c>
      <c r="M22" s="19" t="s">
        <v>1</v>
      </c>
      <c r="N22" s="71" t="s">
        <v>11</v>
      </c>
      <c r="O22" s="71"/>
      <c r="P22" s="71" t="s">
        <v>12</v>
      </c>
      <c r="Q22" s="71"/>
      <c r="R22" s="71" t="s">
        <v>13</v>
      </c>
      <c r="S22" s="71"/>
      <c r="T22" s="71" t="s">
        <v>14</v>
      </c>
      <c r="U22" s="71"/>
      <c r="V22" s="71" t="s">
        <v>15</v>
      </c>
      <c r="W22" s="71"/>
    </row>
    <row r="23" spans="2:23" s="4" customFormat="1" x14ac:dyDescent="0.2">
      <c r="B23" s="3" t="s">
        <v>3</v>
      </c>
      <c r="C23" s="3" t="s">
        <v>4</v>
      </c>
      <c r="D23" s="3" t="s">
        <v>3</v>
      </c>
      <c r="E23" s="3" t="s">
        <v>4</v>
      </c>
      <c r="F23" s="3" t="s">
        <v>3</v>
      </c>
      <c r="G23" s="3" t="s">
        <v>4</v>
      </c>
      <c r="H23" s="3" t="s">
        <v>3</v>
      </c>
      <c r="I23" s="3" t="s">
        <v>4</v>
      </c>
      <c r="J23" s="3" t="s">
        <v>3</v>
      </c>
      <c r="K23" s="3" t="s">
        <v>4</v>
      </c>
      <c r="L23" s="12"/>
      <c r="M23" s="14"/>
      <c r="N23" s="3" t="s">
        <v>3</v>
      </c>
      <c r="O23" s="3" t="s">
        <v>4</v>
      </c>
      <c r="P23" s="3" t="s">
        <v>3</v>
      </c>
      <c r="Q23" s="3" t="s">
        <v>4</v>
      </c>
      <c r="R23" s="3" t="s">
        <v>3</v>
      </c>
      <c r="S23" s="3" t="s">
        <v>4</v>
      </c>
      <c r="T23" s="3" t="s">
        <v>3</v>
      </c>
      <c r="U23" s="3" t="s">
        <v>4</v>
      </c>
      <c r="V23" s="3" t="s">
        <v>3</v>
      </c>
      <c r="W23" s="3" t="s">
        <v>4</v>
      </c>
    </row>
    <row r="24" spans="2:23" x14ac:dyDescent="0.2">
      <c r="B24" t="s">
        <v>5</v>
      </c>
      <c r="C24" s="1">
        <v>2</v>
      </c>
      <c r="D24" s="10" t="s">
        <v>29</v>
      </c>
      <c r="E24" s="1">
        <v>2.5</v>
      </c>
      <c r="H24" t="s">
        <v>5</v>
      </c>
      <c r="I24" s="1">
        <v>2</v>
      </c>
      <c r="J24" s="10" t="s">
        <v>29</v>
      </c>
      <c r="K24" s="1">
        <v>2.5</v>
      </c>
      <c r="L24" s="13"/>
      <c r="M24" s="15"/>
      <c r="R24" t="s">
        <v>5</v>
      </c>
      <c r="S24" s="1">
        <v>2</v>
      </c>
      <c r="T24" s="10" t="s">
        <v>29</v>
      </c>
      <c r="U24" s="1">
        <v>2.5</v>
      </c>
    </row>
    <row r="25" spans="2:23" x14ac:dyDescent="0.2">
      <c r="B25" t="s">
        <v>31</v>
      </c>
      <c r="C25" s="1">
        <v>0.75</v>
      </c>
      <c r="D25" s="6"/>
      <c r="E25" s="7"/>
      <c r="H25" t="s">
        <v>31</v>
      </c>
      <c r="I25" s="1">
        <v>0.75</v>
      </c>
      <c r="J25" s="6"/>
      <c r="K25" s="7"/>
      <c r="L25" s="13"/>
      <c r="M25" s="15"/>
      <c r="R25" t="s">
        <v>31</v>
      </c>
      <c r="S25" s="1">
        <v>0.75</v>
      </c>
      <c r="T25" t="s">
        <v>83</v>
      </c>
      <c r="U25" s="1">
        <v>1</v>
      </c>
    </row>
    <row r="26" spans="2:23" x14ac:dyDescent="0.2">
      <c r="B26" t="s">
        <v>82</v>
      </c>
      <c r="C26" s="1">
        <v>1.5</v>
      </c>
      <c r="H26" t="s">
        <v>82</v>
      </c>
      <c r="I26" s="1">
        <v>1.5</v>
      </c>
      <c r="L26" s="13"/>
      <c r="M26" s="15"/>
      <c r="R26" t="s">
        <v>82</v>
      </c>
      <c r="S26" s="1">
        <v>1.25</v>
      </c>
    </row>
    <row r="27" spans="2:23" x14ac:dyDescent="0.2">
      <c r="L27" s="13"/>
      <c r="M27" s="15"/>
    </row>
    <row r="28" spans="2:23" s="20" customFormat="1" ht="16" thickBot="1" x14ac:dyDescent="0.25">
      <c r="B28" s="23" t="s">
        <v>25</v>
      </c>
      <c r="C28" s="24">
        <f>C27+C25+C24+C20+C19+C18+C17+C16+C15+C26</f>
        <v>16.5</v>
      </c>
      <c r="D28" s="23"/>
      <c r="E28" s="24">
        <f>E27+E25+E24+E20+E19+E18+E17+E16+E15+E26</f>
        <v>14.25</v>
      </c>
      <c r="F28" s="23"/>
      <c r="G28" s="24">
        <f>G27+G25+G24+G20+G19+G18+G17+G16+G15+G26</f>
        <v>13.75</v>
      </c>
      <c r="H28" s="23"/>
      <c r="I28" s="24">
        <f>I27+I25+I24+I20+I19+I18+I17+I16+I15+I26</f>
        <v>15.5</v>
      </c>
      <c r="J28" s="23"/>
      <c r="K28" s="24">
        <f>K27+K25+K24+K20+K19+K18+K17+K16+K15+K26</f>
        <v>14.75</v>
      </c>
      <c r="L28" s="21"/>
      <c r="M28" s="22"/>
      <c r="N28" s="23"/>
      <c r="O28" s="24">
        <f>O27+O25+O24+O20+O19+O18+O17+O16+O15+O26</f>
        <v>12.25</v>
      </c>
      <c r="P28" s="23"/>
      <c r="Q28" s="24">
        <f>Q27+Q25+Q24+Q20+Q19+Q18+Q17+Q16+Q15+Q26</f>
        <v>14</v>
      </c>
      <c r="R28" s="23"/>
      <c r="S28" s="24">
        <f>S27+S25+S24+S20+S19+S18+S17+S16+S15+S26</f>
        <v>16</v>
      </c>
      <c r="T28" s="23"/>
      <c r="U28" s="24">
        <f>U27+U25+U24+U20+U19+U18+U17+U16+U15+U26</f>
        <v>14.75</v>
      </c>
      <c r="V28" s="23"/>
      <c r="W28" s="24">
        <f>W27+W25+W24+W20+W19+W18+W17+W16+W15+W26</f>
        <v>13.75</v>
      </c>
    </row>
    <row r="29" spans="2:23" s="29" customFormat="1" ht="17" thickTop="1" thickBot="1" x14ac:dyDescent="0.25">
      <c r="B29" s="29" t="s">
        <v>30</v>
      </c>
      <c r="C29" s="30">
        <v>30</v>
      </c>
      <c r="E29" s="30">
        <f>C29</f>
        <v>30</v>
      </c>
      <c r="G29" s="30">
        <f>E29</f>
        <v>30</v>
      </c>
      <c r="I29" s="30">
        <f>G29</f>
        <v>30</v>
      </c>
      <c r="K29" s="30">
        <f>I29</f>
        <v>30</v>
      </c>
      <c r="L29" s="31"/>
      <c r="M29" s="32"/>
      <c r="O29" s="30">
        <f>K29</f>
        <v>30</v>
      </c>
      <c r="Q29" s="30">
        <f>O29</f>
        <v>30</v>
      </c>
      <c r="S29" s="30">
        <f>Q29</f>
        <v>30</v>
      </c>
      <c r="U29" s="30">
        <f>S29</f>
        <v>30</v>
      </c>
      <c r="W29" s="30">
        <f>U29</f>
        <v>30</v>
      </c>
    </row>
    <row r="30" spans="2:23" ht="16" thickTop="1" x14ac:dyDescent="0.2">
      <c r="B30" s="67"/>
      <c r="C30" s="67"/>
      <c r="D30" s="67"/>
      <c r="E30" s="67"/>
      <c r="F30" s="67"/>
      <c r="G30" s="67"/>
      <c r="H30" s="67"/>
      <c r="I30" s="67"/>
      <c r="J30" s="67"/>
      <c r="K30" s="81"/>
      <c r="L30" s="13"/>
      <c r="M30" s="15"/>
      <c r="N30" s="66"/>
      <c r="O30" s="67"/>
      <c r="P30" s="67"/>
      <c r="Q30" s="67"/>
      <c r="R30" s="67"/>
      <c r="S30" s="67"/>
      <c r="T30" s="67"/>
      <c r="U30" s="67"/>
      <c r="V30" s="67"/>
      <c r="W30" s="67"/>
    </row>
    <row r="31" spans="2:23" x14ac:dyDescent="0.2">
      <c r="B31" s="68" t="s">
        <v>33</v>
      </c>
      <c r="C31" s="68"/>
      <c r="D31" s="68"/>
      <c r="E31" s="68"/>
      <c r="F31" s="68"/>
      <c r="G31" s="68"/>
      <c r="H31" s="68"/>
      <c r="I31" s="68"/>
      <c r="J31" s="68"/>
      <c r="K31" s="69"/>
      <c r="L31" s="13"/>
      <c r="M31" s="15"/>
      <c r="N31" s="70"/>
      <c r="O31" s="68"/>
      <c r="P31" s="68"/>
      <c r="Q31" s="68"/>
      <c r="R31" s="68"/>
      <c r="S31" s="68"/>
      <c r="T31" s="68"/>
      <c r="U31" s="68"/>
      <c r="V31" s="68"/>
      <c r="W31" s="68"/>
    </row>
    <row r="32" spans="2:23" s="2" customFormat="1" x14ac:dyDescent="0.2">
      <c r="B32" s="71" t="s">
        <v>6</v>
      </c>
      <c r="C32" s="71"/>
      <c r="D32" s="71" t="s">
        <v>7</v>
      </c>
      <c r="E32" s="71"/>
      <c r="F32" s="71" t="s">
        <v>8</v>
      </c>
      <c r="G32" s="71"/>
      <c r="H32" s="71" t="s">
        <v>9</v>
      </c>
      <c r="I32" s="71"/>
      <c r="J32" s="71" t="s">
        <v>10</v>
      </c>
      <c r="K32" s="71"/>
      <c r="L32" s="18" t="s">
        <v>0</v>
      </c>
      <c r="M32" s="19" t="s">
        <v>1</v>
      </c>
      <c r="N32" s="71" t="s">
        <v>11</v>
      </c>
      <c r="O32" s="71"/>
      <c r="P32" s="71" t="s">
        <v>12</v>
      </c>
      <c r="Q32" s="71"/>
      <c r="R32" s="71" t="s">
        <v>13</v>
      </c>
      <c r="S32" s="71"/>
      <c r="T32" s="71" t="s">
        <v>14</v>
      </c>
      <c r="U32" s="71"/>
      <c r="V32" s="71" t="s">
        <v>15</v>
      </c>
      <c r="W32" s="71"/>
    </row>
    <row r="33" spans="2:23" s="4" customFormat="1" x14ac:dyDescent="0.2">
      <c r="B33" s="3" t="s">
        <v>3</v>
      </c>
      <c r="C33" s="3" t="s">
        <v>4</v>
      </c>
      <c r="D33" s="3" t="s">
        <v>3</v>
      </c>
      <c r="E33" s="3" t="s">
        <v>4</v>
      </c>
      <c r="F33" s="3" t="s">
        <v>3</v>
      </c>
      <c r="G33" s="3" t="s">
        <v>4</v>
      </c>
      <c r="H33" s="3" t="s">
        <v>3</v>
      </c>
      <c r="I33" s="3" t="s">
        <v>4</v>
      </c>
      <c r="J33" s="3" t="s">
        <v>3</v>
      </c>
      <c r="K33" s="3" t="s">
        <v>4</v>
      </c>
      <c r="L33" s="12"/>
      <c r="M33" s="14"/>
      <c r="N33" s="3" t="s">
        <v>3</v>
      </c>
      <c r="O33" s="3" t="s">
        <v>4</v>
      </c>
      <c r="P33" s="3" t="s">
        <v>3</v>
      </c>
      <c r="Q33" s="3" t="s">
        <v>4</v>
      </c>
      <c r="R33" s="3" t="s">
        <v>3</v>
      </c>
      <c r="S33" s="3" t="s">
        <v>4</v>
      </c>
      <c r="T33" s="3" t="s">
        <v>3</v>
      </c>
      <c r="U33" s="3" t="s">
        <v>4</v>
      </c>
      <c r="V33" s="3" t="s">
        <v>3</v>
      </c>
      <c r="W33" s="3" t="s">
        <v>4</v>
      </c>
    </row>
    <row r="34" spans="2:23" x14ac:dyDescent="0.2">
      <c r="B34" t="s">
        <v>5</v>
      </c>
      <c r="C34" s="1">
        <v>2</v>
      </c>
      <c r="D34" s="10" t="s">
        <v>29</v>
      </c>
      <c r="E34" s="1">
        <v>2.5</v>
      </c>
      <c r="H34" t="s">
        <v>5</v>
      </c>
      <c r="I34" s="1">
        <v>2</v>
      </c>
      <c r="J34" s="10" t="s">
        <v>29</v>
      </c>
      <c r="K34" s="1">
        <v>2.5</v>
      </c>
      <c r="L34" s="13"/>
      <c r="M34" s="15"/>
      <c r="N34" t="s">
        <v>82</v>
      </c>
      <c r="O34" s="1">
        <v>2</v>
      </c>
      <c r="R34" t="s">
        <v>5</v>
      </c>
      <c r="S34" s="1">
        <v>2</v>
      </c>
      <c r="T34" s="10" t="s">
        <v>29</v>
      </c>
      <c r="U34" s="1">
        <v>2.5</v>
      </c>
    </row>
    <row r="35" spans="2:23" x14ac:dyDescent="0.2">
      <c r="B35" t="s">
        <v>31</v>
      </c>
      <c r="C35" s="1">
        <v>1</v>
      </c>
      <c r="D35" s="6" t="s">
        <v>82</v>
      </c>
      <c r="E35" s="7">
        <v>2</v>
      </c>
      <c r="H35" t="s">
        <v>31</v>
      </c>
      <c r="I35" s="1">
        <v>1</v>
      </c>
      <c r="J35" s="6"/>
      <c r="K35" s="7"/>
      <c r="L35" s="13"/>
      <c r="M35" s="15"/>
      <c r="R35" t="s">
        <v>31</v>
      </c>
      <c r="S35" s="1">
        <v>1</v>
      </c>
    </row>
    <row r="36" spans="2:23" x14ac:dyDescent="0.2">
      <c r="H36" t="s">
        <v>82</v>
      </c>
      <c r="I36" s="1">
        <v>1.75</v>
      </c>
      <c r="L36" s="13"/>
      <c r="M36" s="15"/>
      <c r="R36" t="s">
        <v>82</v>
      </c>
      <c r="S36" s="1">
        <v>1.75</v>
      </c>
    </row>
    <row r="37" spans="2:23" x14ac:dyDescent="0.2">
      <c r="L37" s="13"/>
      <c r="M37" s="15"/>
    </row>
    <row r="38" spans="2:23" s="20" customFormat="1" ht="16" thickBot="1" x14ac:dyDescent="0.25">
      <c r="B38" s="23" t="s">
        <v>25</v>
      </c>
      <c r="C38" s="24">
        <f>C37+C36+C35+C34+C20+C19+C18+C17+C16+C15</f>
        <v>15.25</v>
      </c>
      <c r="D38" s="23"/>
      <c r="E38" s="24">
        <f>E37+E36+E35+E34+E20+E19+E18+E17+E16+E15</f>
        <v>16.25</v>
      </c>
      <c r="F38" s="23"/>
      <c r="G38" s="24">
        <f>G37+G36+G35+G34+G20+G19+G18+G17+G16+G15</f>
        <v>13.75</v>
      </c>
      <c r="H38" s="23"/>
      <c r="I38" s="24">
        <f>I37+I36+I35+I34+I20+I19+I18+I17+I16+I15</f>
        <v>16</v>
      </c>
      <c r="J38" s="23"/>
      <c r="K38" s="24">
        <f>K37+K36+K35+K34+K20+K19+K18+K17+K16+K15</f>
        <v>14.75</v>
      </c>
      <c r="L38" s="21"/>
      <c r="M38" s="22"/>
      <c r="N38" s="23"/>
      <c r="O38" s="24">
        <f>O37+O36+O35+O34+O20+O19+O18+O17+O16+O15</f>
        <v>14.25</v>
      </c>
      <c r="P38" s="23"/>
      <c r="Q38" s="24">
        <f>Q37+Q36+Q35+Q34+Q20+Q19+Q18+Q17+Q16+Q15</f>
        <v>14</v>
      </c>
      <c r="R38" s="23"/>
      <c r="S38" s="24">
        <f>S37+S36+S35+S34+S20+S19+S18+S17+S16+S15</f>
        <v>16.75</v>
      </c>
      <c r="T38" s="23"/>
      <c r="U38" s="24">
        <f>U37+U36+U35+U34+U20+U19+U18+U17+U16+U15</f>
        <v>13.75</v>
      </c>
      <c r="V38" s="23"/>
      <c r="W38" s="24">
        <f>W37+W36+W35+W34+W20+W19+W18+W17+W16+W15</f>
        <v>13.75</v>
      </c>
    </row>
    <row r="39" spans="2:23" s="29" customFormat="1" ht="17" thickTop="1" thickBot="1" x14ac:dyDescent="0.25">
      <c r="B39" s="29" t="s">
        <v>30</v>
      </c>
      <c r="C39" s="30">
        <v>38</v>
      </c>
      <c r="E39" s="30">
        <f>C39</f>
        <v>38</v>
      </c>
      <c r="G39" s="30">
        <f>E39</f>
        <v>38</v>
      </c>
      <c r="I39" s="30">
        <f>G39</f>
        <v>38</v>
      </c>
      <c r="K39" s="30">
        <f>I39</f>
        <v>38</v>
      </c>
      <c r="L39" s="31"/>
      <c r="M39" s="32"/>
      <c r="O39" s="30">
        <f>K39</f>
        <v>38</v>
      </c>
      <c r="Q39" s="30">
        <f>O39</f>
        <v>38</v>
      </c>
      <c r="S39" s="30">
        <f>Q39</f>
        <v>38</v>
      </c>
      <c r="U39" s="30">
        <f>S39</f>
        <v>38</v>
      </c>
      <c r="W39" s="30">
        <f>U39</f>
        <v>38</v>
      </c>
    </row>
    <row r="40" spans="2:23" ht="16" thickTop="1" x14ac:dyDescent="0.2">
      <c r="B40" s="67"/>
      <c r="C40" s="67"/>
      <c r="D40" s="67"/>
      <c r="E40" s="67"/>
      <c r="F40" s="67"/>
      <c r="G40" s="67"/>
      <c r="H40" s="67"/>
      <c r="I40" s="67"/>
      <c r="J40" s="67"/>
      <c r="K40" s="81"/>
      <c r="L40" s="13"/>
      <c r="M40" s="15"/>
      <c r="N40" s="66"/>
      <c r="O40" s="67"/>
      <c r="P40" s="67"/>
      <c r="Q40" s="67"/>
      <c r="R40" s="67"/>
      <c r="S40" s="67"/>
      <c r="T40" s="67"/>
      <c r="U40" s="67"/>
      <c r="V40" s="67"/>
      <c r="W40" s="67"/>
    </row>
    <row r="41" spans="2:23" ht="15" customHeight="1" x14ac:dyDescent="0.2">
      <c r="B41" s="78" t="s">
        <v>24</v>
      </c>
      <c r="C41" s="79"/>
      <c r="D41" s="79"/>
      <c r="E41" s="79"/>
      <c r="F41" s="79"/>
      <c r="G41" s="79"/>
      <c r="H41" s="79"/>
      <c r="I41" s="79"/>
      <c r="J41" s="79"/>
      <c r="K41" s="79"/>
      <c r="L41" s="79"/>
      <c r="M41" s="79"/>
      <c r="N41" s="79"/>
      <c r="O41" s="79"/>
      <c r="P41" s="79"/>
      <c r="Q41" s="79"/>
      <c r="R41" s="79"/>
      <c r="S41" s="79"/>
      <c r="T41" s="79"/>
      <c r="U41" s="79"/>
      <c r="V41" s="79"/>
      <c r="W41" s="80"/>
    </row>
    <row r="42" spans="2:23" x14ac:dyDescent="0.2">
      <c r="B42" s="71" t="s">
        <v>6</v>
      </c>
      <c r="C42" s="71"/>
      <c r="D42" s="71" t="s">
        <v>7</v>
      </c>
      <c r="E42" s="71"/>
      <c r="F42" s="71" t="s">
        <v>8</v>
      </c>
      <c r="G42" s="71"/>
      <c r="H42" s="71" t="s">
        <v>9</v>
      </c>
      <c r="I42" s="71"/>
      <c r="J42" s="71" t="s">
        <v>10</v>
      </c>
      <c r="K42" s="71"/>
      <c r="L42" s="16" t="s">
        <v>0</v>
      </c>
      <c r="M42" s="17" t="s">
        <v>1</v>
      </c>
      <c r="N42" s="71" t="s">
        <v>11</v>
      </c>
      <c r="O42" s="71"/>
      <c r="P42" s="71" t="s">
        <v>12</v>
      </c>
      <c r="Q42" s="71"/>
      <c r="R42" s="71" t="s">
        <v>13</v>
      </c>
      <c r="S42" s="71"/>
      <c r="T42" s="71" t="s">
        <v>14</v>
      </c>
      <c r="U42" s="71"/>
      <c r="V42" s="71" t="s">
        <v>15</v>
      </c>
      <c r="W42" s="71"/>
    </row>
    <row r="43" spans="2:23" x14ac:dyDescent="0.2">
      <c r="B43" s="3" t="s">
        <v>3</v>
      </c>
      <c r="C43" s="3" t="s">
        <v>4</v>
      </c>
      <c r="D43" s="3" t="s">
        <v>3</v>
      </c>
      <c r="E43" s="3" t="s">
        <v>4</v>
      </c>
      <c r="F43" s="3" t="s">
        <v>3</v>
      </c>
      <c r="G43" s="3" t="s">
        <v>4</v>
      </c>
      <c r="H43" s="3" t="s">
        <v>3</v>
      </c>
      <c r="I43" s="3" t="s">
        <v>4</v>
      </c>
      <c r="J43" s="3" t="s">
        <v>3</v>
      </c>
      <c r="K43" s="3" t="s">
        <v>4</v>
      </c>
      <c r="L43" s="12"/>
      <c r="M43" s="14"/>
      <c r="N43" s="3" t="s">
        <v>3</v>
      </c>
      <c r="O43" s="3" t="s">
        <v>4</v>
      </c>
      <c r="P43" s="3" t="s">
        <v>3</v>
      </c>
      <c r="Q43" s="3" t="s">
        <v>4</v>
      </c>
      <c r="R43" s="3" t="s">
        <v>3</v>
      </c>
      <c r="S43" s="3" t="s">
        <v>4</v>
      </c>
      <c r="T43" s="3" t="s">
        <v>3</v>
      </c>
      <c r="U43" s="3" t="s">
        <v>4</v>
      </c>
      <c r="V43" s="3" t="s">
        <v>3</v>
      </c>
      <c r="W43" s="3" t="s">
        <v>4</v>
      </c>
    </row>
    <row r="44" spans="2:23" x14ac:dyDescent="0.2">
      <c r="D44" s="8" t="s">
        <v>2</v>
      </c>
      <c r="E44" s="9">
        <v>2</v>
      </c>
      <c r="F44" s="6" t="s">
        <v>5</v>
      </c>
      <c r="G44" s="7">
        <v>2</v>
      </c>
      <c r="H44" s="10" t="s">
        <v>16</v>
      </c>
      <c r="I44" s="11">
        <v>2</v>
      </c>
      <c r="J44" s="8" t="s">
        <v>2</v>
      </c>
      <c r="K44" s="9">
        <v>2</v>
      </c>
      <c r="L44" s="13"/>
      <c r="M44" s="15"/>
      <c r="O44"/>
      <c r="P44" s="10" t="s">
        <v>16</v>
      </c>
      <c r="Q44" s="11">
        <v>2</v>
      </c>
      <c r="R44" s="8" t="s">
        <v>2</v>
      </c>
      <c r="S44" s="9">
        <v>2</v>
      </c>
      <c r="T44" t="s">
        <v>5</v>
      </c>
      <c r="U44">
        <v>2</v>
      </c>
      <c r="V44" s="10" t="s">
        <v>16</v>
      </c>
      <c r="W44" s="11">
        <v>2</v>
      </c>
    </row>
    <row r="45" spans="2:23" x14ac:dyDescent="0.2">
      <c r="D45" t="s">
        <v>82</v>
      </c>
      <c r="E45" s="1">
        <v>2</v>
      </c>
      <c r="F45" t="s">
        <v>88</v>
      </c>
      <c r="G45" s="1">
        <v>3</v>
      </c>
      <c r="H45" s="10" t="s">
        <v>17</v>
      </c>
      <c r="I45" s="11">
        <v>1.5</v>
      </c>
      <c r="J45" t="s">
        <v>82</v>
      </c>
      <c r="K45" s="1">
        <v>2</v>
      </c>
      <c r="L45" s="13"/>
      <c r="M45" s="15"/>
      <c r="O45"/>
      <c r="P45" s="10" t="s">
        <v>17</v>
      </c>
      <c r="Q45" s="11">
        <v>1.5</v>
      </c>
      <c r="R45" t="s">
        <v>83</v>
      </c>
      <c r="S45" s="1">
        <v>2</v>
      </c>
      <c r="T45" t="s">
        <v>88</v>
      </c>
      <c r="U45">
        <v>4.5</v>
      </c>
      <c r="V45" s="10" t="s">
        <v>17</v>
      </c>
      <c r="W45" s="11">
        <v>1.5</v>
      </c>
    </row>
    <row r="46" spans="2:23" x14ac:dyDescent="0.2">
      <c r="D46" t="s">
        <v>89</v>
      </c>
      <c r="E46" s="1">
        <v>3</v>
      </c>
      <c r="F46" t="s">
        <v>83</v>
      </c>
      <c r="G46" s="1">
        <v>2</v>
      </c>
      <c r="H46" s="65" t="s">
        <v>37</v>
      </c>
      <c r="I46" s="1">
        <v>2</v>
      </c>
      <c r="J46" t="s">
        <v>5</v>
      </c>
      <c r="K46" s="1">
        <v>2</v>
      </c>
      <c r="L46" s="13"/>
      <c r="M46" s="15"/>
      <c r="O46"/>
      <c r="P46" t="s">
        <v>5</v>
      </c>
      <c r="Q46" s="1">
        <v>2</v>
      </c>
      <c r="R46" t="s">
        <v>88</v>
      </c>
      <c r="S46" s="1">
        <v>3</v>
      </c>
      <c r="T46" t="s">
        <v>83</v>
      </c>
      <c r="U46">
        <v>0.5</v>
      </c>
      <c r="V46" t="s">
        <v>5</v>
      </c>
      <c r="W46" s="1">
        <v>2</v>
      </c>
    </row>
    <row r="47" spans="2:23" x14ac:dyDescent="0.2">
      <c r="H47" t="s">
        <v>88</v>
      </c>
      <c r="I47" s="1">
        <v>1.5</v>
      </c>
      <c r="J47" t="s">
        <v>19</v>
      </c>
      <c r="K47" s="1">
        <v>0.5</v>
      </c>
      <c r="L47" s="13"/>
      <c r="M47" s="15"/>
      <c r="P47" t="s">
        <v>20</v>
      </c>
      <c r="Q47" s="1">
        <v>1</v>
      </c>
      <c r="V47" t="s">
        <v>18</v>
      </c>
      <c r="W47" s="1">
        <v>0.5</v>
      </c>
    </row>
    <row r="48" spans="2:23" x14ac:dyDescent="0.2">
      <c r="F48" s="6"/>
      <c r="G48" s="7"/>
      <c r="J48" t="s">
        <v>18</v>
      </c>
      <c r="K48" s="1">
        <v>0.5</v>
      </c>
      <c r="L48" s="13"/>
      <c r="M48" s="15"/>
      <c r="P48" t="s">
        <v>83</v>
      </c>
      <c r="Q48" s="1">
        <v>0.5</v>
      </c>
      <c r="V48" t="s">
        <v>19</v>
      </c>
      <c r="W48" s="1">
        <v>0.5</v>
      </c>
    </row>
    <row r="49" spans="2:23" x14ac:dyDescent="0.2">
      <c r="L49" s="13"/>
      <c r="M49" s="15"/>
      <c r="V49" t="s">
        <v>82</v>
      </c>
      <c r="W49" s="1">
        <v>0.5</v>
      </c>
    </row>
    <row r="50" spans="2:23" ht="16" thickBot="1" x14ac:dyDescent="0.25">
      <c r="B50" s="23" t="s">
        <v>25</v>
      </c>
      <c r="C50" s="24">
        <f>SUM(C44:C49)</f>
        <v>0</v>
      </c>
      <c r="D50" s="23"/>
      <c r="E50" s="24">
        <f>SUM(E44:E49)</f>
        <v>7</v>
      </c>
      <c r="F50" s="23"/>
      <c r="G50" s="24">
        <f>SUM(G44:G49)</f>
        <v>7</v>
      </c>
      <c r="H50" s="23"/>
      <c r="I50" s="24">
        <f>SUM(I44:I49)</f>
        <v>7</v>
      </c>
      <c r="J50" s="23"/>
      <c r="K50" s="24">
        <f>SUM(K44:K49)</f>
        <v>7</v>
      </c>
      <c r="L50" s="26"/>
      <c r="M50" s="27"/>
      <c r="N50" s="23"/>
      <c r="O50" s="24">
        <f>SUM(O44:O49)</f>
        <v>0</v>
      </c>
      <c r="P50" s="23"/>
      <c r="Q50" s="24">
        <f>SUM(Q44:Q49)</f>
        <v>7</v>
      </c>
      <c r="R50" s="23"/>
      <c r="S50" s="24">
        <f>SUM(S44:S49)</f>
        <v>7</v>
      </c>
      <c r="T50" s="23"/>
      <c r="U50" s="24">
        <f>SUM(U44:U49)</f>
        <v>7</v>
      </c>
      <c r="V50" s="23"/>
      <c r="W50" s="24">
        <f>SUM(W44:W49)</f>
        <v>7</v>
      </c>
    </row>
    <row r="51" spans="2:23" ht="16" thickTop="1" x14ac:dyDescent="0.2"/>
    <row r="52" spans="2:23" s="20" customFormat="1" x14ac:dyDescent="0.2">
      <c r="B52" s="33" t="s">
        <v>36</v>
      </c>
      <c r="C52" s="34"/>
      <c r="D52" s="35"/>
      <c r="E52" s="34"/>
      <c r="F52" s="35"/>
      <c r="G52" s="34"/>
      <c r="H52" s="35"/>
      <c r="I52" s="34"/>
      <c r="J52" s="35"/>
      <c r="K52" s="34"/>
      <c r="L52" s="35"/>
      <c r="M52" s="35"/>
      <c r="N52" s="35"/>
      <c r="O52" s="34"/>
      <c r="P52" s="35"/>
      <c r="Q52" s="34"/>
      <c r="R52" s="35"/>
      <c r="S52" s="34"/>
      <c r="T52" s="35"/>
      <c r="U52" s="34"/>
      <c r="V52" s="35"/>
      <c r="W52" s="36"/>
    </row>
    <row r="53" spans="2:23" s="28" customFormat="1" x14ac:dyDescent="0.2">
      <c r="B53" s="37" t="s">
        <v>34</v>
      </c>
      <c r="C53" s="38">
        <f>C50/8</f>
        <v>0</v>
      </c>
      <c r="D53" s="39"/>
      <c r="E53" s="38">
        <f>E50/8</f>
        <v>0.875</v>
      </c>
      <c r="F53" s="39"/>
      <c r="G53" s="38">
        <f>G50/8</f>
        <v>0.875</v>
      </c>
      <c r="H53" s="39"/>
      <c r="I53" s="38">
        <f>I50/8</f>
        <v>0.875</v>
      </c>
      <c r="J53" s="39"/>
      <c r="K53" s="38">
        <f>K50/8</f>
        <v>0.875</v>
      </c>
      <c r="L53" s="39"/>
      <c r="M53" s="39"/>
      <c r="N53" s="39"/>
      <c r="O53" s="38">
        <f>O50/8</f>
        <v>0</v>
      </c>
      <c r="P53" s="39"/>
      <c r="Q53" s="38">
        <f>Q50/8</f>
        <v>0.875</v>
      </c>
      <c r="R53" s="39"/>
      <c r="S53" s="38">
        <f>S50/8</f>
        <v>0.875</v>
      </c>
      <c r="T53" s="39"/>
      <c r="U53" s="38">
        <f>U50/8</f>
        <v>0.875</v>
      </c>
      <c r="V53" s="39"/>
      <c r="W53" s="38">
        <f>W50/8</f>
        <v>0.875</v>
      </c>
    </row>
    <row r="54" spans="2:23" s="28" customFormat="1" x14ac:dyDescent="0.2">
      <c r="B54" s="40" t="s">
        <v>35</v>
      </c>
      <c r="C54" s="41">
        <f>C38/8</f>
        <v>1.90625</v>
      </c>
      <c r="D54" s="42"/>
      <c r="E54" s="41">
        <f>E38/8</f>
        <v>2.03125</v>
      </c>
      <c r="F54" s="42"/>
      <c r="G54" s="41">
        <f>G38/8</f>
        <v>1.71875</v>
      </c>
      <c r="H54" s="42"/>
      <c r="I54" s="41">
        <f>I38/8</f>
        <v>2</v>
      </c>
      <c r="J54" s="42"/>
      <c r="K54" s="41">
        <f>K38/8</f>
        <v>1.84375</v>
      </c>
      <c r="L54" s="42"/>
      <c r="M54" s="42"/>
      <c r="N54" s="42"/>
      <c r="O54" s="41">
        <f>O38/8</f>
        <v>1.78125</v>
      </c>
      <c r="P54" s="42"/>
      <c r="Q54" s="41">
        <f>Q38/8</f>
        <v>1.75</v>
      </c>
      <c r="R54" s="42"/>
      <c r="S54" s="41">
        <f>S38/8</f>
        <v>2.09375</v>
      </c>
      <c r="T54" s="42"/>
      <c r="U54" s="41">
        <f>U38/8</f>
        <v>1.71875</v>
      </c>
      <c r="V54" s="42"/>
      <c r="W54" s="43">
        <f>W38/8</f>
        <v>1.71875</v>
      </c>
    </row>
    <row r="56" spans="2:23" x14ac:dyDescent="0.2">
      <c r="B56" s="64" t="s">
        <v>90</v>
      </c>
      <c r="C56" s="62"/>
      <c r="D56" s="63"/>
      <c r="E56" s="62"/>
      <c r="F56" s="63"/>
      <c r="G56" s="62"/>
      <c r="H56" s="63"/>
      <c r="I56" s="62"/>
      <c r="J56" s="63"/>
      <c r="K56" s="62"/>
      <c r="L56" s="63"/>
      <c r="M56" s="63"/>
      <c r="N56" s="63"/>
      <c r="O56" s="62"/>
      <c r="P56" s="63"/>
      <c r="Q56" s="62"/>
      <c r="R56" s="63"/>
      <c r="S56" s="62"/>
      <c r="T56" s="63"/>
      <c r="U56" s="62"/>
      <c r="V56" s="63"/>
      <c r="W56" s="62"/>
    </row>
    <row r="57" spans="2:23" ht="15" customHeight="1" x14ac:dyDescent="0.2">
      <c r="B57" s="78" t="s">
        <v>24</v>
      </c>
      <c r="C57" s="79"/>
      <c r="D57" s="79"/>
      <c r="E57" s="79"/>
      <c r="F57" s="79"/>
      <c r="G57" s="79"/>
      <c r="H57" s="79"/>
      <c r="I57" s="79"/>
      <c r="J57" s="79"/>
      <c r="K57" s="79"/>
      <c r="L57" s="79"/>
      <c r="M57" s="79"/>
      <c r="N57" s="79"/>
      <c r="O57" s="79"/>
      <c r="P57" s="79"/>
      <c r="Q57" s="79"/>
      <c r="R57" s="79"/>
      <c r="S57" s="79"/>
      <c r="T57" s="79"/>
      <c r="U57" s="79"/>
      <c r="V57" s="79"/>
      <c r="W57" s="80"/>
    </row>
    <row r="58" spans="2:23" x14ac:dyDescent="0.2">
      <c r="B58" s="71" t="s">
        <v>6</v>
      </c>
      <c r="C58" s="71"/>
      <c r="D58" s="71" t="s">
        <v>7</v>
      </c>
      <c r="E58" s="71"/>
      <c r="F58" s="71" t="s">
        <v>8</v>
      </c>
      <c r="G58" s="71"/>
      <c r="H58" s="71" t="s">
        <v>9</v>
      </c>
      <c r="I58" s="71"/>
      <c r="J58" s="71" t="s">
        <v>10</v>
      </c>
      <c r="K58" s="71"/>
      <c r="L58" s="16" t="s">
        <v>0</v>
      </c>
      <c r="M58" s="17" t="s">
        <v>1</v>
      </c>
      <c r="N58" s="71" t="s">
        <v>11</v>
      </c>
      <c r="O58" s="71"/>
      <c r="P58" s="71" t="s">
        <v>12</v>
      </c>
      <c r="Q58" s="71"/>
      <c r="R58" s="71" t="s">
        <v>13</v>
      </c>
      <c r="S58" s="71"/>
      <c r="T58" s="71" t="s">
        <v>14</v>
      </c>
      <c r="U58" s="71"/>
      <c r="V58" s="71" t="s">
        <v>15</v>
      </c>
      <c r="W58" s="71"/>
    </row>
    <row r="59" spans="2:23" x14ac:dyDescent="0.2">
      <c r="B59" s="3" t="s">
        <v>3</v>
      </c>
      <c r="C59" s="3" t="s">
        <v>4</v>
      </c>
      <c r="D59" s="3" t="s">
        <v>3</v>
      </c>
      <c r="E59" s="3" t="s">
        <v>4</v>
      </c>
      <c r="F59" s="3" t="s">
        <v>3</v>
      </c>
      <c r="G59" s="3" t="s">
        <v>4</v>
      </c>
      <c r="H59" s="3" t="s">
        <v>3</v>
      </c>
      <c r="I59" s="3" t="s">
        <v>4</v>
      </c>
      <c r="J59" s="3" t="s">
        <v>3</v>
      </c>
      <c r="K59" s="3" t="s">
        <v>4</v>
      </c>
      <c r="L59" s="12"/>
      <c r="M59" s="14"/>
      <c r="N59" s="3" t="s">
        <v>3</v>
      </c>
      <c r="O59" s="3" t="s">
        <v>4</v>
      </c>
      <c r="P59" s="3" t="s">
        <v>3</v>
      </c>
      <c r="Q59" s="3" t="s">
        <v>4</v>
      </c>
      <c r="R59" s="3" t="s">
        <v>3</v>
      </c>
      <c r="S59" s="3" t="s">
        <v>4</v>
      </c>
      <c r="T59" s="3" t="s">
        <v>3</v>
      </c>
      <c r="U59" s="3" t="s">
        <v>4</v>
      </c>
      <c r="V59" s="3" t="s">
        <v>3</v>
      </c>
      <c r="W59" s="3" t="s">
        <v>4</v>
      </c>
    </row>
    <row r="60" spans="2:23" x14ac:dyDescent="0.2">
      <c r="D60" s="8" t="s">
        <v>2</v>
      </c>
      <c r="E60" s="9">
        <v>2</v>
      </c>
      <c r="F60" t="s">
        <v>77</v>
      </c>
      <c r="G60" s="1">
        <v>4</v>
      </c>
      <c r="H60" s="10" t="s">
        <v>16</v>
      </c>
      <c r="I60" s="11">
        <v>2</v>
      </c>
      <c r="J60" s="8" t="s">
        <v>2</v>
      </c>
      <c r="K60" s="9">
        <v>2</v>
      </c>
      <c r="L60" s="13"/>
      <c r="M60" s="15"/>
      <c r="P60" s="10" t="s">
        <v>16</v>
      </c>
      <c r="Q60" s="11">
        <v>2</v>
      </c>
      <c r="R60" s="8" t="s">
        <v>2</v>
      </c>
      <c r="S60" s="9">
        <v>2</v>
      </c>
      <c r="T60" t="s">
        <v>5</v>
      </c>
      <c r="U60">
        <v>2</v>
      </c>
      <c r="V60" s="10" t="s">
        <v>16</v>
      </c>
      <c r="W60" s="11">
        <v>2</v>
      </c>
    </row>
    <row r="61" spans="2:23" x14ac:dyDescent="0.2">
      <c r="D61" t="s">
        <v>82</v>
      </c>
      <c r="E61" s="1">
        <v>1.5</v>
      </c>
      <c r="F61" t="s">
        <v>18</v>
      </c>
      <c r="G61" s="1">
        <v>0.5</v>
      </c>
      <c r="H61" s="10" t="s">
        <v>17</v>
      </c>
      <c r="I61" s="11">
        <v>1.5</v>
      </c>
      <c r="J61" t="s">
        <v>82</v>
      </c>
      <c r="K61" s="1">
        <v>1.5</v>
      </c>
      <c r="L61" s="13"/>
      <c r="M61" s="15"/>
      <c r="P61" s="10" t="s">
        <v>17</v>
      </c>
      <c r="Q61" s="11">
        <v>1.5</v>
      </c>
      <c r="R61" t="s">
        <v>83</v>
      </c>
      <c r="S61" s="1">
        <v>1.5</v>
      </c>
      <c r="T61" t="s">
        <v>88</v>
      </c>
      <c r="U61">
        <v>4.5</v>
      </c>
      <c r="V61" s="10" t="s">
        <v>17</v>
      </c>
      <c r="W61" s="11">
        <v>1.5</v>
      </c>
    </row>
    <row r="62" spans="2:23" x14ac:dyDescent="0.2">
      <c r="D62" t="s">
        <v>89</v>
      </c>
      <c r="E62" s="1">
        <v>3</v>
      </c>
      <c r="F62" t="s">
        <v>88</v>
      </c>
      <c r="G62" s="1">
        <v>2</v>
      </c>
      <c r="H62" t="s">
        <v>88</v>
      </c>
      <c r="I62" s="1">
        <v>3</v>
      </c>
      <c r="J62" t="s">
        <v>5</v>
      </c>
      <c r="K62" s="1">
        <v>2</v>
      </c>
      <c r="L62" s="13"/>
      <c r="M62" s="15"/>
      <c r="P62" t="s">
        <v>5</v>
      </c>
      <c r="Q62" s="1">
        <v>2</v>
      </c>
      <c r="R62" t="s">
        <v>88</v>
      </c>
      <c r="S62" s="1">
        <v>3</v>
      </c>
      <c r="U62"/>
      <c r="V62" t="s">
        <v>5</v>
      </c>
      <c r="W62" s="1">
        <v>2</v>
      </c>
    </row>
    <row r="63" spans="2:23" x14ac:dyDescent="0.2">
      <c r="J63" t="s">
        <v>19</v>
      </c>
      <c r="K63" s="1">
        <v>0.5</v>
      </c>
      <c r="L63" s="13"/>
      <c r="M63" s="15"/>
      <c r="P63" t="s">
        <v>20</v>
      </c>
      <c r="Q63" s="1">
        <v>1</v>
      </c>
      <c r="V63" t="s">
        <v>18</v>
      </c>
      <c r="W63" s="1">
        <v>0.5</v>
      </c>
    </row>
    <row r="64" spans="2:23" x14ac:dyDescent="0.2">
      <c r="F64" s="6"/>
      <c r="G64" s="7"/>
      <c r="L64" s="13"/>
      <c r="M64" s="15"/>
      <c r="V64" t="s">
        <v>19</v>
      </c>
      <c r="W64" s="1">
        <v>0.5</v>
      </c>
    </row>
    <row r="65" spans="2:23" x14ac:dyDescent="0.2">
      <c r="L65" s="13"/>
      <c r="M65" s="15"/>
    </row>
    <row r="66" spans="2:23" ht="16" thickBot="1" x14ac:dyDescent="0.25">
      <c r="B66" s="23" t="s">
        <v>25</v>
      </c>
      <c r="C66" s="24">
        <f>SUM(C60:C65)</f>
        <v>0</v>
      </c>
      <c r="D66" s="23"/>
      <c r="E66" s="24">
        <f>SUM(E60:E65)</f>
        <v>6.5</v>
      </c>
      <c r="F66" s="23"/>
      <c r="G66" s="24">
        <f>SUM(G60:G65)</f>
        <v>6.5</v>
      </c>
      <c r="H66" s="23"/>
      <c r="I66" s="24">
        <f>SUM(I60:I65)</f>
        <v>6.5</v>
      </c>
      <c r="J66" s="23"/>
      <c r="K66" s="24">
        <f>SUM(K60:K65)</f>
        <v>6</v>
      </c>
      <c r="L66" s="26"/>
      <c r="M66" s="27"/>
      <c r="N66" s="23"/>
      <c r="O66" s="24">
        <f>SUM(O60:O65)</f>
        <v>0</v>
      </c>
      <c r="P66" s="23"/>
      <c r="Q66" s="24">
        <f>SUM(Q60:Q65)</f>
        <v>6.5</v>
      </c>
      <c r="R66" s="23"/>
      <c r="S66" s="24">
        <f>SUM(S60:S65)</f>
        <v>6.5</v>
      </c>
      <c r="T66" s="23"/>
      <c r="U66" s="24">
        <f>SUM(U60:U65)</f>
        <v>6.5</v>
      </c>
      <c r="V66" s="23"/>
      <c r="W66" s="24">
        <f>SUM(W60:W65)</f>
        <v>6.5</v>
      </c>
    </row>
    <row r="67" spans="2:23" ht="16" thickTop="1" x14ac:dyDescent="0.2"/>
  </sheetData>
  <mergeCells count="70">
    <mergeCell ref="B57:W57"/>
    <mergeCell ref="B58:C58"/>
    <mergeCell ref="D58:E58"/>
    <mergeCell ref="F58:G58"/>
    <mergeCell ref="H58:I58"/>
    <mergeCell ref="J58:K58"/>
    <mergeCell ref="N58:O58"/>
    <mergeCell ref="P58:Q58"/>
    <mergeCell ref="R58:S58"/>
    <mergeCell ref="T58:U58"/>
    <mergeCell ref="V58:W58"/>
    <mergeCell ref="B40:K40"/>
    <mergeCell ref="N40:W40"/>
    <mergeCell ref="S4:U9"/>
    <mergeCell ref="B31:K31"/>
    <mergeCell ref="N31:W31"/>
    <mergeCell ref="B32:C32"/>
    <mergeCell ref="D32:E32"/>
    <mergeCell ref="F32:G32"/>
    <mergeCell ref="H32:I32"/>
    <mergeCell ref="J32:K32"/>
    <mergeCell ref="N32:O32"/>
    <mergeCell ref="P32:Q32"/>
    <mergeCell ref="R32:S32"/>
    <mergeCell ref="T32:U32"/>
    <mergeCell ref="V32:W32"/>
    <mergeCell ref="T13:U13"/>
    <mergeCell ref="B2:W2"/>
    <mergeCell ref="J4:M5"/>
    <mergeCell ref="N12:W12"/>
    <mergeCell ref="B13:C13"/>
    <mergeCell ref="D13:E13"/>
    <mergeCell ref="F13:G13"/>
    <mergeCell ref="H13:I13"/>
    <mergeCell ref="J13:K13"/>
    <mergeCell ref="N13:O13"/>
    <mergeCell ref="B4:D9"/>
    <mergeCell ref="F4:H9"/>
    <mergeCell ref="O4:Q9"/>
    <mergeCell ref="R13:S13"/>
    <mergeCell ref="B11:W11"/>
    <mergeCell ref="V13:W13"/>
    <mergeCell ref="P13:Q13"/>
    <mergeCell ref="B12:K12"/>
    <mergeCell ref="H22:I22"/>
    <mergeCell ref="J22:K22"/>
    <mergeCell ref="N22:O22"/>
    <mergeCell ref="P22:Q22"/>
    <mergeCell ref="V42:W42"/>
    <mergeCell ref="J7:M8"/>
    <mergeCell ref="J42:K42"/>
    <mergeCell ref="N42:O42"/>
    <mergeCell ref="P42:Q42"/>
    <mergeCell ref="R42:S42"/>
    <mergeCell ref="T42:U42"/>
    <mergeCell ref="B41:W41"/>
    <mergeCell ref="B42:C42"/>
    <mergeCell ref="D42:E42"/>
    <mergeCell ref="F42:G42"/>
    <mergeCell ref="H42:I42"/>
    <mergeCell ref="B30:K30"/>
    <mergeCell ref="B22:C22"/>
    <mergeCell ref="D22:E22"/>
    <mergeCell ref="F22:G22"/>
    <mergeCell ref="N30:W30"/>
    <mergeCell ref="B21:K21"/>
    <mergeCell ref="N21:W21"/>
    <mergeCell ref="V22:W22"/>
    <mergeCell ref="R22:S22"/>
    <mergeCell ref="T22:U22"/>
  </mergeCells>
  <pageMargins left="0.7" right="0.7" top="0.75" bottom="0.75" header="0.3" footer="0.3"/>
  <pageSetup paperSize="9" scale="4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54"/>
  <sheetViews>
    <sheetView zoomScale="90" zoomScaleNormal="90" workbookViewId="0">
      <selection activeCell="H58" sqref="H58"/>
    </sheetView>
  </sheetViews>
  <sheetFormatPr baseColWidth="10" defaultColWidth="8.83203125" defaultRowHeight="15" x14ac:dyDescent="0.2"/>
  <cols>
    <col min="1" max="1" width="5.1640625" customWidth="1"/>
    <col min="2" max="2" width="19.33203125" customWidth="1"/>
    <col min="3" max="3" width="9.6640625" style="1" customWidth="1"/>
    <col min="4" max="4" width="18.5" customWidth="1"/>
    <col min="5" max="5" width="9.6640625" style="1" customWidth="1"/>
    <col min="6" max="6" width="18.5" customWidth="1"/>
    <col min="7" max="7" width="9.6640625" style="1" customWidth="1"/>
    <col min="8" max="8" width="18.5" customWidth="1"/>
    <col min="9" max="9" width="9.6640625" style="1" customWidth="1"/>
    <col min="10" max="10" width="18.5" customWidth="1"/>
    <col min="11" max="11" width="9.6640625" style="1" customWidth="1"/>
    <col min="12" max="13" width="5" customWidth="1"/>
    <col min="14" max="14" width="18.5" customWidth="1"/>
    <col min="15" max="15" width="9.6640625" style="1" customWidth="1"/>
    <col min="16" max="16" width="18.5" customWidth="1"/>
    <col min="17" max="17" width="9.6640625" style="1" customWidth="1"/>
    <col min="18" max="18" width="18.5" customWidth="1"/>
    <col min="19" max="19" width="9.6640625" style="1" customWidth="1"/>
    <col min="20" max="20" width="18.5" customWidth="1"/>
    <col min="21" max="21" width="9.6640625" style="1" customWidth="1"/>
    <col min="22" max="22" width="18.5" customWidth="1"/>
    <col min="23" max="23" width="9.6640625" style="1" customWidth="1"/>
  </cols>
  <sheetData>
    <row r="2" spans="2:23" s="44" customFormat="1" ht="19" x14ac:dyDescent="0.25">
      <c r="B2" s="82" t="s">
        <v>22</v>
      </c>
      <c r="C2" s="82"/>
      <c r="D2" s="82"/>
      <c r="E2" s="82"/>
      <c r="F2" s="82"/>
      <c r="G2" s="82"/>
      <c r="H2" s="82"/>
      <c r="I2" s="82"/>
      <c r="J2" s="82"/>
      <c r="K2" s="82"/>
      <c r="L2" s="82"/>
      <c r="M2" s="82"/>
      <c r="N2" s="82"/>
      <c r="O2" s="82"/>
      <c r="P2" s="82"/>
      <c r="Q2" s="82"/>
      <c r="R2" s="82"/>
      <c r="S2" s="82"/>
      <c r="T2" s="82"/>
      <c r="U2" s="82"/>
      <c r="V2" s="82"/>
      <c r="W2" s="82"/>
    </row>
    <row r="4" spans="2:23" ht="15" customHeight="1" x14ac:dyDescent="0.2">
      <c r="B4" s="83" t="s">
        <v>80</v>
      </c>
      <c r="C4" s="84"/>
      <c r="D4" s="85"/>
      <c r="E4" s="25"/>
      <c r="F4" s="83" t="s">
        <v>81</v>
      </c>
      <c r="G4" s="84"/>
      <c r="H4" s="85"/>
      <c r="J4" s="72" t="s">
        <v>21</v>
      </c>
      <c r="K4" s="73"/>
      <c r="L4" s="73"/>
      <c r="M4" s="74"/>
      <c r="N4" s="1"/>
      <c r="O4" s="83" t="s">
        <v>84</v>
      </c>
      <c r="P4" s="84"/>
      <c r="Q4" s="85"/>
      <c r="S4" s="83" t="s">
        <v>85</v>
      </c>
      <c r="T4" s="84"/>
      <c r="U4" s="85"/>
      <c r="W4"/>
    </row>
    <row r="5" spans="2:23" x14ac:dyDescent="0.2">
      <c r="B5" s="86"/>
      <c r="C5" s="87"/>
      <c r="D5" s="88"/>
      <c r="E5" s="25"/>
      <c r="F5" s="86"/>
      <c r="G5" s="87"/>
      <c r="H5" s="88"/>
      <c r="J5" s="75"/>
      <c r="K5" s="76"/>
      <c r="L5" s="76"/>
      <c r="M5" s="77"/>
      <c r="N5" s="1"/>
      <c r="O5" s="86"/>
      <c r="P5" s="87"/>
      <c r="Q5" s="88"/>
      <c r="S5" s="86"/>
      <c r="T5" s="87"/>
      <c r="U5" s="88"/>
      <c r="W5"/>
    </row>
    <row r="6" spans="2:23" x14ac:dyDescent="0.2">
      <c r="B6" s="86"/>
      <c r="C6" s="87"/>
      <c r="D6" s="88"/>
      <c r="E6" s="25"/>
      <c r="F6" s="86"/>
      <c r="G6" s="87"/>
      <c r="H6" s="88"/>
      <c r="N6" s="1"/>
      <c r="O6" s="86"/>
      <c r="P6" s="87"/>
      <c r="Q6" s="88"/>
      <c r="S6" s="86"/>
      <c r="T6" s="87"/>
      <c r="U6" s="88"/>
      <c r="W6"/>
    </row>
    <row r="7" spans="2:23" x14ac:dyDescent="0.2">
      <c r="B7" s="86"/>
      <c r="C7" s="87"/>
      <c r="D7" s="88"/>
      <c r="E7" s="25"/>
      <c r="F7" s="86"/>
      <c r="G7" s="87"/>
      <c r="H7" s="88"/>
      <c r="J7" s="72" t="s">
        <v>86</v>
      </c>
      <c r="K7" s="73"/>
      <c r="L7" s="73"/>
      <c r="M7" s="74"/>
      <c r="N7" s="1"/>
      <c r="O7" s="86"/>
      <c r="P7" s="87"/>
      <c r="Q7" s="88"/>
      <c r="S7" s="86"/>
      <c r="T7" s="87"/>
      <c r="U7" s="88"/>
      <c r="W7"/>
    </row>
    <row r="8" spans="2:23" x14ac:dyDescent="0.2">
      <c r="B8" s="86"/>
      <c r="C8" s="87"/>
      <c r="D8" s="88"/>
      <c r="E8" s="25"/>
      <c r="F8" s="86"/>
      <c r="G8" s="87"/>
      <c r="H8" s="88"/>
      <c r="J8" s="75"/>
      <c r="K8" s="76"/>
      <c r="L8" s="76"/>
      <c r="M8" s="77"/>
      <c r="N8" s="1"/>
      <c r="O8" s="86"/>
      <c r="P8" s="87"/>
      <c r="Q8" s="88"/>
      <c r="S8" s="86"/>
      <c r="T8" s="87"/>
      <c r="U8" s="88"/>
      <c r="W8"/>
    </row>
    <row r="9" spans="2:23" ht="48.75" customHeight="1" x14ac:dyDescent="0.2">
      <c r="B9" s="89"/>
      <c r="C9" s="90"/>
      <c r="D9" s="91"/>
      <c r="E9" s="25"/>
      <c r="F9" s="89"/>
      <c r="G9" s="90"/>
      <c r="H9" s="91"/>
      <c r="N9" s="1"/>
      <c r="O9" s="89"/>
      <c r="P9" s="90"/>
      <c r="Q9" s="91"/>
      <c r="S9" s="89"/>
      <c r="T9" s="90"/>
      <c r="U9" s="91"/>
      <c r="W9"/>
    </row>
    <row r="10" spans="2:23" s="6" customFormat="1" ht="28.5" customHeight="1" x14ac:dyDescent="0.2">
      <c r="B10" s="5"/>
      <c r="C10" s="5"/>
      <c r="D10" s="5"/>
      <c r="E10" s="5"/>
      <c r="F10" s="5"/>
      <c r="G10" s="5"/>
      <c r="I10" s="7"/>
      <c r="K10" s="7"/>
      <c r="O10" s="7"/>
      <c r="Q10" s="7"/>
      <c r="S10" s="7"/>
      <c r="U10" s="7"/>
      <c r="W10" s="7"/>
    </row>
    <row r="11" spans="2:23" s="6" customFormat="1" ht="18.75" customHeight="1" x14ac:dyDescent="0.2">
      <c r="B11" s="78" t="s">
        <v>23</v>
      </c>
      <c r="C11" s="79"/>
      <c r="D11" s="79"/>
      <c r="E11" s="79"/>
      <c r="F11" s="79"/>
      <c r="G11" s="79"/>
      <c r="H11" s="79"/>
      <c r="I11" s="79"/>
      <c r="J11" s="79"/>
      <c r="K11" s="79"/>
      <c r="L11" s="79"/>
      <c r="M11" s="79"/>
      <c r="N11" s="79"/>
      <c r="O11" s="79"/>
      <c r="P11" s="79"/>
      <c r="Q11" s="79"/>
      <c r="R11" s="79"/>
      <c r="S11" s="79"/>
      <c r="T11" s="79"/>
      <c r="U11" s="79"/>
      <c r="V11" s="79"/>
      <c r="W11" s="80"/>
    </row>
    <row r="12" spans="2:23" x14ac:dyDescent="0.2">
      <c r="B12" s="68" t="s">
        <v>28</v>
      </c>
      <c r="C12" s="68"/>
      <c r="D12" s="68"/>
      <c r="E12" s="68"/>
      <c r="F12" s="68"/>
      <c r="G12" s="68"/>
      <c r="H12" s="68"/>
      <c r="I12" s="68"/>
      <c r="J12" s="68"/>
      <c r="K12" s="69"/>
      <c r="L12" s="13"/>
      <c r="M12" s="15"/>
      <c r="N12" s="70"/>
      <c r="O12" s="68"/>
      <c r="P12" s="68"/>
      <c r="Q12" s="68"/>
      <c r="R12" s="68"/>
      <c r="S12" s="68"/>
      <c r="T12" s="68"/>
      <c r="U12" s="68"/>
      <c r="V12" s="68"/>
      <c r="W12" s="68"/>
    </row>
    <row r="13" spans="2:23" s="60" customFormat="1" x14ac:dyDescent="0.2">
      <c r="B13" s="71" t="s">
        <v>6</v>
      </c>
      <c r="C13" s="71"/>
      <c r="D13" s="71" t="s">
        <v>7</v>
      </c>
      <c r="E13" s="71"/>
      <c r="F13" s="71" t="s">
        <v>8</v>
      </c>
      <c r="G13" s="71"/>
      <c r="H13" s="71" t="s">
        <v>9</v>
      </c>
      <c r="I13" s="71"/>
      <c r="J13" s="71" t="s">
        <v>10</v>
      </c>
      <c r="K13" s="71"/>
      <c r="L13" s="18" t="s">
        <v>0</v>
      </c>
      <c r="M13" s="19" t="s">
        <v>1</v>
      </c>
      <c r="N13" s="71" t="s">
        <v>11</v>
      </c>
      <c r="O13" s="71"/>
      <c r="P13" s="71" t="s">
        <v>12</v>
      </c>
      <c r="Q13" s="71"/>
      <c r="R13" s="71" t="s">
        <v>13</v>
      </c>
      <c r="S13" s="71"/>
      <c r="T13" s="71" t="s">
        <v>14</v>
      </c>
      <c r="U13" s="71"/>
      <c r="V13" s="71" t="s">
        <v>15</v>
      </c>
      <c r="W13" s="71"/>
    </row>
    <row r="14" spans="2:23" s="4" customFormat="1" x14ac:dyDescent="0.2">
      <c r="B14" s="3" t="s">
        <v>3</v>
      </c>
      <c r="C14" s="3" t="s">
        <v>4</v>
      </c>
      <c r="D14" s="3" t="s">
        <v>3</v>
      </c>
      <c r="E14" s="3" t="s">
        <v>4</v>
      </c>
      <c r="F14" s="3" t="s">
        <v>3</v>
      </c>
      <c r="G14" s="3" t="s">
        <v>4</v>
      </c>
      <c r="H14" s="3" t="s">
        <v>3</v>
      </c>
      <c r="I14" s="3" t="s">
        <v>4</v>
      </c>
      <c r="J14" s="3" t="s">
        <v>3</v>
      </c>
      <c r="K14" s="3" t="s">
        <v>4</v>
      </c>
      <c r="L14" s="12"/>
      <c r="M14" s="14"/>
      <c r="N14" s="3" t="s">
        <v>3</v>
      </c>
      <c r="O14" s="3" t="s">
        <v>4</v>
      </c>
      <c r="P14" s="3" t="s">
        <v>3</v>
      </c>
      <c r="Q14" s="3" t="s">
        <v>4</v>
      </c>
      <c r="R14" s="3" t="s">
        <v>3</v>
      </c>
      <c r="S14" s="3" t="s">
        <v>4</v>
      </c>
      <c r="T14" s="3" t="s">
        <v>3</v>
      </c>
      <c r="U14" s="3" t="s">
        <v>4</v>
      </c>
      <c r="V14" s="3" t="s">
        <v>3</v>
      </c>
      <c r="W14" s="3" t="s">
        <v>4</v>
      </c>
    </row>
    <row r="15" spans="2:23" x14ac:dyDescent="0.2">
      <c r="B15" s="8" t="s">
        <v>78</v>
      </c>
      <c r="C15" s="9">
        <v>4</v>
      </c>
      <c r="D15" t="s">
        <v>37</v>
      </c>
      <c r="E15" s="1">
        <v>2</v>
      </c>
      <c r="F15" t="s">
        <v>5</v>
      </c>
      <c r="G15" s="1">
        <v>2</v>
      </c>
      <c r="H15" t="s">
        <v>5</v>
      </c>
      <c r="I15" s="1">
        <v>2</v>
      </c>
      <c r="J15" t="s">
        <v>5</v>
      </c>
      <c r="K15" s="1">
        <v>2</v>
      </c>
      <c r="L15" s="13"/>
      <c r="M15" s="15"/>
      <c r="N15" t="s">
        <v>26</v>
      </c>
      <c r="O15" s="1">
        <v>2</v>
      </c>
      <c r="P15" t="s">
        <v>37</v>
      </c>
      <c r="Q15" s="1">
        <v>2</v>
      </c>
      <c r="R15" s="8" t="s">
        <v>79</v>
      </c>
      <c r="S15" s="9">
        <v>4</v>
      </c>
      <c r="T15" t="s">
        <v>77</v>
      </c>
      <c r="U15" s="1">
        <v>4</v>
      </c>
      <c r="V15" t="s">
        <v>5</v>
      </c>
      <c r="W15" s="1">
        <v>2</v>
      </c>
    </row>
    <row r="16" spans="2:23" x14ac:dyDescent="0.2">
      <c r="B16" t="s">
        <v>26</v>
      </c>
      <c r="C16" s="1">
        <v>2</v>
      </c>
      <c r="D16" t="s">
        <v>27</v>
      </c>
      <c r="E16" s="1">
        <v>5.25</v>
      </c>
      <c r="F16" s="10" t="s">
        <v>87</v>
      </c>
      <c r="G16" s="11">
        <v>4</v>
      </c>
      <c r="H16" t="s">
        <v>26</v>
      </c>
      <c r="I16" s="1">
        <v>2</v>
      </c>
      <c r="J16" t="s">
        <v>27</v>
      </c>
      <c r="K16" s="1">
        <v>5.25</v>
      </c>
      <c r="L16" s="13"/>
      <c r="M16" s="15"/>
      <c r="N16" t="s">
        <v>27</v>
      </c>
      <c r="O16" s="1">
        <v>5.25</v>
      </c>
      <c r="P16" s="10" t="s">
        <v>87</v>
      </c>
      <c r="Q16" s="11">
        <v>4</v>
      </c>
      <c r="R16" t="s">
        <v>27</v>
      </c>
      <c r="S16" s="1">
        <v>5.25</v>
      </c>
      <c r="T16" t="s">
        <v>27</v>
      </c>
      <c r="U16" s="1">
        <v>5.25</v>
      </c>
      <c r="V16" s="10" t="s">
        <v>87</v>
      </c>
      <c r="W16" s="11">
        <v>4</v>
      </c>
    </row>
    <row r="17" spans="2:23" x14ac:dyDescent="0.2">
      <c r="B17" t="s">
        <v>27</v>
      </c>
      <c r="C17" s="1">
        <v>5.25</v>
      </c>
      <c r="D17" t="s">
        <v>18</v>
      </c>
      <c r="E17" s="1">
        <v>1.5</v>
      </c>
      <c r="F17" s="10" t="s">
        <v>17</v>
      </c>
      <c r="G17" s="11">
        <v>1.5</v>
      </c>
      <c r="H17" t="s">
        <v>27</v>
      </c>
      <c r="I17" s="1">
        <v>5.25</v>
      </c>
      <c r="J17" s="8" t="s">
        <v>79</v>
      </c>
      <c r="K17" s="9">
        <v>4</v>
      </c>
      <c r="L17" s="13"/>
      <c r="M17" s="15"/>
      <c r="N17" t="s">
        <v>20</v>
      </c>
      <c r="O17" s="1">
        <v>2</v>
      </c>
      <c r="P17" s="10" t="s">
        <v>17</v>
      </c>
      <c r="Q17" s="11">
        <v>1.5</v>
      </c>
      <c r="R17" t="s">
        <v>18</v>
      </c>
      <c r="S17" s="1">
        <v>1.5</v>
      </c>
      <c r="T17" t="s">
        <v>19</v>
      </c>
      <c r="U17" s="1">
        <v>1</v>
      </c>
      <c r="V17" s="10" t="s">
        <v>17</v>
      </c>
      <c r="W17" s="11">
        <v>1.5</v>
      </c>
    </row>
    <row r="18" spans="2:23" x14ac:dyDescent="0.2">
      <c r="B18" t="s">
        <v>82</v>
      </c>
      <c r="C18" s="1">
        <v>1.25</v>
      </c>
      <c r="D18" t="s">
        <v>20</v>
      </c>
      <c r="E18" s="1">
        <v>2</v>
      </c>
      <c r="F18" t="s">
        <v>27</v>
      </c>
      <c r="G18" s="1">
        <v>5.25</v>
      </c>
      <c r="H18" t="s">
        <v>19</v>
      </c>
      <c r="I18" s="1">
        <v>1</v>
      </c>
      <c r="J18" t="s">
        <v>82</v>
      </c>
      <c r="K18" s="1">
        <v>1.25</v>
      </c>
      <c r="L18" s="13"/>
      <c r="M18" s="15"/>
      <c r="N18" t="s">
        <v>82</v>
      </c>
      <c r="O18" s="1">
        <v>1.25</v>
      </c>
      <c r="P18" t="s">
        <v>27</v>
      </c>
      <c r="Q18" s="1">
        <v>5.25</v>
      </c>
      <c r="R18" t="s">
        <v>82</v>
      </c>
      <c r="S18" s="1">
        <v>1.5</v>
      </c>
      <c r="T18" t="s">
        <v>82</v>
      </c>
      <c r="U18" s="1">
        <v>1.25</v>
      </c>
      <c r="V18" t="s">
        <v>27</v>
      </c>
      <c r="W18" s="1">
        <v>5.25</v>
      </c>
    </row>
    <row r="19" spans="2:23" x14ac:dyDescent="0.2">
      <c r="D19" t="s">
        <v>82</v>
      </c>
      <c r="E19" s="1">
        <v>1.25</v>
      </c>
      <c r="F19" t="s">
        <v>82</v>
      </c>
      <c r="G19" s="1">
        <v>1.25</v>
      </c>
      <c r="H19" t="s">
        <v>82</v>
      </c>
      <c r="I19" s="1">
        <v>1.25</v>
      </c>
      <c r="L19" s="13"/>
      <c r="M19" s="15"/>
      <c r="N19" t="s">
        <v>5</v>
      </c>
      <c r="O19" s="1">
        <v>2</v>
      </c>
      <c r="P19" t="s">
        <v>82</v>
      </c>
      <c r="Q19" s="1">
        <v>1.5</v>
      </c>
      <c r="V19" t="s">
        <v>82</v>
      </c>
      <c r="W19" s="1">
        <v>1.25</v>
      </c>
    </row>
    <row r="20" spans="2:23" x14ac:dyDescent="0.2">
      <c r="L20" s="13"/>
      <c r="M20" s="15"/>
    </row>
    <row r="21" spans="2:23" x14ac:dyDescent="0.2">
      <c r="B21" s="68" t="s">
        <v>32</v>
      </c>
      <c r="C21" s="68"/>
      <c r="D21" s="68"/>
      <c r="E21" s="68"/>
      <c r="F21" s="68"/>
      <c r="G21" s="68"/>
      <c r="H21" s="68"/>
      <c r="I21" s="68"/>
      <c r="J21" s="68"/>
      <c r="K21" s="69"/>
      <c r="L21" s="13"/>
      <c r="M21" s="15"/>
      <c r="N21" s="70"/>
      <c r="O21" s="68"/>
      <c r="P21" s="68"/>
      <c r="Q21" s="68"/>
      <c r="R21" s="68"/>
      <c r="S21" s="68"/>
      <c r="T21" s="68"/>
      <c r="U21" s="68"/>
      <c r="V21" s="68"/>
      <c r="W21" s="68"/>
    </row>
    <row r="22" spans="2:23" s="60" customFormat="1" x14ac:dyDescent="0.2">
      <c r="B22" s="71" t="s">
        <v>11</v>
      </c>
      <c r="C22" s="71"/>
      <c r="D22" s="71" t="s">
        <v>12</v>
      </c>
      <c r="E22" s="71"/>
      <c r="F22" s="71" t="s">
        <v>13</v>
      </c>
      <c r="G22" s="71"/>
      <c r="H22" s="71" t="s">
        <v>14</v>
      </c>
      <c r="I22" s="71"/>
      <c r="J22" s="71" t="s">
        <v>15</v>
      </c>
      <c r="K22" s="71"/>
      <c r="L22" s="18" t="s">
        <v>0</v>
      </c>
      <c r="M22" s="19" t="s">
        <v>1</v>
      </c>
      <c r="N22" s="71" t="s">
        <v>6</v>
      </c>
      <c r="O22" s="71"/>
      <c r="P22" s="71" t="s">
        <v>7</v>
      </c>
      <c r="Q22" s="71"/>
      <c r="R22" s="71" t="s">
        <v>8</v>
      </c>
      <c r="S22" s="71"/>
      <c r="T22" s="71" t="s">
        <v>9</v>
      </c>
      <c r="U22" s="71"/>
      <c r="V22" s="71" t="s">
        <v>10</v>
      </c>
      <c r="W22" s="71"/>
    </row>
    <row r="23" spans="2:23" s="4" customFormat="1" x14ac:dyDescent="0.2">
      <c r="B23" s="3" t="s">
        <v>3</v>
      </c>
      <c r="C23" s="3" t="s">
        <v>4</v>
      </c>
      <c r="D23" s="3" t="s">
        <v>3</v>
      </c>
      <c r="E23" s="3" t="s">
        <v>4</v>
      </c>
      <c r="F23" s="3" t="s">
        <v>3</v>
      </c>
      <c r="G23" s="3" t="s">
        <v>4</v>
      </c>
      <c r="H23" s="3" t="s">
        <v>3</v>
      </c>
      <c r="I23" s="3" t="s">
        <v>4</v>
      </c>
      <c r="J23" s="3" t="s">
        <v>3</v>
      </c>
      <c r="K23" s="3" t="s">
        <v>4</v>
      </c>
      <c r="L23" s="12"/>
      <c r="M23" s="14"/>
      <c r="N23" s="3" t="s">
        <v>3</v>
      </c>
      <c r="O23" s="3" t="s">
        <v>4</v>
      </c>
      <c r="P23" s="3" t="s">
        <v>3</v>
      </c>
      <c r="Q23" s="3" t="s">
        <v>4</v>
      </c>
      <c r="R23" s="3" t="s">
        <v>3</v>
      </c>
      <c r="S23" s="3" t="s">
        <v>4</v>
      </c>
      <c r="T23" s="3" t="s">
        <v>3</v>
      </c>
      <c r="U23" s="3" t="s">
        <v>4</v>
      </c>
      <c r="V23" s="3" t="s">
        <v>3</v>
      </c>
      <c r="W23" s="3" t="s">
        <v>4</v>
      </c>
    </row>
    <row r="24" spans="2:23" x14ac:dyDescent="0.2">
      <c r="F24" t="s">
        <v>5</v>
      </c>
      <c r="G24" s="1">
        <v>2</v>
      </c>
      <c r="H24" s="10" t="s">
        <v>29</v>
      </c>
      <c r="I24" s="1">
        <v>2.5</v>
      </c>
      <c r="L24" s="13"/>
      <c r="M24" s="15"/>
      <c r="N24" t="s">
        <v>5</v>
      </c>
      <c r="O24" s="1">
        <v>2</v>
      </c>
      <c r="P24" s="10" t="s">
        <v>29</v>
      </c>
      <c r="Q24" s="1">
        <v>2.5</v>
      </c>
      <c r="T24" t="s">
        <v>5</v>
      </c>
      <c r="U24" s="1">
        <v>2</v>
      </c>
      <c r="V24" s="10" t="s">
        <v>29</v>
      </c>
      <c r="W24" s="1">
        <v>2.5</v>
      </c>
    </row>
    <row r="25" spans="2:23" x14ac:dyDescent="0.2">
      <c r="F25" t="s">
        <v>31</v>
      </c>
      <c r="G25" s="1">
        <v>0.75</v>
      </c>
      <c r="H25" t="s">
        <v>83</v>
      </c>
      <c r="I25" s="1">
        <v>1</v>
      </c>
      <c r="L25" s="13"/>
      <c r="M25" s="15"/>
      <c r="N25" t="s">
        <v>31</v>
      </c>
      <c r="O25" s="1">
        <v>0.75</v>
      </c>
      <c r="P25" s="6"/>
      <c r="Q25" s="7"/>
      <c r="T25" t="s">
        <v>31</v>
      </c>
      <c r="U25" s="1">
        <v>0.75</v>
      </c>
      <c r="V25" s="6"/>
      <c r="W25" s="7"/>
    </row>
    <row r="26" spans="2:23" x14ac:dyDescent="0.2">
      <c r="F26" t="s">
        <v>82</v>
      </c>
      <c r="G26" s="1">
        <v>1.25</v>
      </c>
      <c r="L26" s="13"/>
      <c r="M26" s="15"/>
      <c r="N26" t="s">
        <v>82</v>
      </c>
      <c r="O26" s="1">
        <v>1.5</v>
      </c>
      <c r="T26" t="s">
        <v>82</v>
      </c>
      <c r="U26" s="1">
        <v>1.5</v>
      </c>
    </row>
    <row r="27" spans="2:23" x14ac:dyDescent="0.2">
      <c r="L27" s="13"/>
      <c r="M27" s="15"/>
    </row>
    <row r="28" spans="2:23" s="20" customFormat="1" ht="16" thickBot="1" x14ac:dyDescent="0.25">
      <c r="B28" s="23"/>
      <c r="C28" s="24">
        <f>C27+C26+C25+C24+C19+C18+C17+C16+C15</f>
        <v>12.5</v>
      </c>
      <c r="D28" s="23"/>
      <c r="E28" s="24">
        <f>E27+E26+E25+E24+E19+E18+E17+E16+E15</f>
        <v>12</v>
      </c>
      <c r="F28" s="23"/>
      <c r="G28" s="24">
        <f>G27+G26+G25+G24+G19+G18+G17+G16+G15</f>
        <v>18</v>
      </c>
      <c r="H28" s="23"/>
      <c r="I28" s="24">
        <f>I27+I26+I25+I24+I19+I18+I17+I16+I15</f>
        <v>15</v>
      </c>
      <c r="J28" s="23"/>
      <c r="K28" s="24">
        <f>K27+K26+K25+K24+K19+K18+K17+K16+K15</f>
        <v>12.5</v>
      </c>
      <c r="L28" s="21"/>
      <c r="M28" s="22"/>
      <c r="N28" s="23" t="s">
        <v>25</v>
      </c>
      <c r="O28" s="24">
        <f>O27+O26+O25+O24+O19+O18+O17+O16+O15</f>
        <v>16.75</v>
      </c>
      <c r="P28" s="23"/>
      <c r="Q28" s="24">
        <f>Q27+Q26+Q25+Q24+Q19+Q18+Q17+Q16+Q15</f>
        <v>16.75</v>
      </c>
      <c r="R28" s="23"/>
      <c r="S28" s="24">
        <f>S27+S26+S25+S24+S19+S18+S17+S16+S15</f>
        <v>12.25</v>
      </c>
      <c r="T28" s="23"/>
      <c r="U28" s="24">
        <f>U27+U26+U25+U24+U19+U18+U17+U16+U15</f>
        <v>15.75</v>
      </c>
      <c r="V28" s="23"/>
      <c r="W28" s="24">
        <f>W27+W26+W25+W24+W19+W18+W17+W16+W15</f>
        <v>16.5</v>
      </c>
    </row>
    <row r="29" spans="2:23" s="29" customFormat="1" ht="17" thickTop="1" thickBot="1" x14ac:dyDescent="0.25">
      <c r="C29" s="30">
        <f>W29</f>
        <v>30</v>
      </c>
      <c r="E29" s="30">
        <f>C29</f>
        <v>30</v>
      </c>
      <c r="G29" s="30">
        <f>E29</f>
        <v>30</v>
      </c>
      <c r="I29" s="30">
        <f>G29</f>
        <v>30</v>
      </c>
      <c r="K29" s="30">
        <f>I29</f>
        <v>30</v>
      </c>
      <c r="L29" s="31"/>
      <c r="M29" s="32"/>
      <c r="N29" s="29" t="s">
        <v>30</v>
      </c>
      <c r="O29" s="30">
        <v>30</v>
      </c>
      <c r="Q29" s="30">
        <f>O29</f>
        <v>30</v>
      </c>
      <c r="S29" s="30">
        <f>Q29</f>
        <v>30</v>
      </c>
      <c r="U29" s="30">
        <f>S29</f>
        <v>30</v>
      </c>
      <c r="W29" s="30">
        <f>U29</f>
        <v>30</v>
      </c>
    </row>
    <row r="30" spans="2:23" ht="16" thickTop="1" x14ac:dyDescent="0.2">
      <c r="B30" s="67"/>
      <c r="C30" s="67"/>
      <c r="D30" s="67"/>
      <c r="E30" s="67"/>
      <c r="F30" s="67"/>
      <c r="G30" s="67"/>
      <c r="H30" s="67"/>
      <c r="I30" s="67"/>
      <c r="J30" s="67"/>
      <c r="K30" s="81"/>
      <c r="L30" s="13"/>
      <c r="M30" s="15"/>
      <c r="N30" s="66"/>
      <c r="O30" s="67"/>
      <c r="P30" s="67"/>
      <c r="Q30" s="67"/>
      <c r="R30" s="67"/>
      <c r="S30" s="67"/>
      <c r="T30" s="67"/>
      <c r="U30" s="67"/>
      <c r="V30" s="67"/>
      <c r="W30" s="67"/>
    </row>
    <row r="31" spans="2:23" x14ac:dyDescent="0.2">
      <c r="B31" s="68" t="s">
        <v>33</v>
      </c>
      <c r="C31" s="68"/>
      <c r="D31" s="68"/>
      <c r="E31" s="68"/>
      <c r="F31" s="68"/>
      <c r="G31" s="68"/>
      <c r="H31" s="68"/>
      <c r="I31" s="68"/>
      <c r="J31" s="68"/>
      <c r="K31" s="69"/>
      <c r="L31" s="13"/>
      <c r="M31" s="15"/>
      <c r="N31" s="70"/>
      <c r="O31" s="68"/>
      <c r="P31" s="68"/>
      <c r="Q31" s="68"/>
      <c r="R31" s="68"/>
      <c r="S31" s="68"/>
      <c r="T31" s="68"/>
      <c r="U31" s="68"/>
      <c r="V31" s="68"/>
      <c r="W31" s="68"/>
    </row>
    <row r="32" spans="2:23" s="60" customFormat="1" x14ac:dyDescent="0.2">
      <c r="B32" s="71" t="s">
        <v>11</v>
      </c>
      <c r="C32" s="71"/>
      <c r="D32" s="71" t="s">
        <v>12</v>
      </c>
      <c r="E32" s="71"/>
      <c r="F32" s="71" t="s">
        <v>13</v>
      </c>
      <c r="G32" s="71"/>
      <c r="H32" s="71" t="s">
        <v>14</v>
      </c>
      <c r="I32" s="71"/>
      <c r="J32" s="71" t="s">
        <v>15</v>
      </c>
      <c r="K32" s="71"/>
      <c r="L32" s="18" t="s">
        <v>0</v>
      </c>
      <c r="M32" s="19" t="s">
        <v>1</v>
      </c>
      <c r="N32" s="71" t="s">
        <v>6</v>
      </c>
      <c r="O32" s="71"/>
      <c r="P32" s="71" t="s">
        <v>7</v>
      </c>
      <c r="Q32" s="71"/>
      <c r="R32" s="71" t="s">
        <v>8</v>
      </c>
      <c r="S32" s="71"/>
      <c r="T32" s="71" t="s">
        <v>9</v>
      </c>
      <c r="U32" s="71"/>
      <c r="V32" s="71" t="s">
        <v>10</v>
      </c>
      <c r="W32" s="71"/>
    </row>
    <row r="33" spans="2:23" s="4" customFormat="1" x14ac:dyDescent="0.2">
      <c r="B33" s="3" t="s">
        <v>3</v>
      </c>
      <c r="C33" s="3" t="s">
        <v>4</v>
      </c>
      <c r="D33" s="3" t="s">
        <v>3</v>
      </c>
      <c r="E33" s="3" t="s">
        <v>4</v>
      </c>
      <c r="F33" s="3" t="s">
        <v>3</v>
      </c>
      <c r="G33" s="3" t="s">
        <v>4</v>
      </c>
      <c r="H33" s="3" t="s">
        <v>3</v>
      </c>
      <c r="I33" s="3" t="s">
        <v>4</v>
      </c>
      <c r="J33" s="3" t="s">
        <v>3</v>
      </c>
      <c r="K33" s="3" t="s">
        <v>4</v>
      </c>
      <c r="L33" s="12"/>
      <c r="M33" s="14"/>
      <c r="N33" s="3" t="s">
        <v>3</v>
      </c>
      <c r="O33" s="3" t="s">
        <v>4</v>
      </c>
      <c r="P33" s="3" t="s">
        <v>3</v>
      </c>
      <c r="Q33" s="3" t="s">
        <v>4</v>
      </c>
      <c r="R33" s="3" t="s">
        <v>3</v>
      </c>
      <c r="S33" s="3" t="s">
        <v>4</v>
      </c>
      <c r="T33" s="3" t="s">
        <v>3</v>
      </c>
      <c r="U33" s="3" t="s">
        <v>4</v>
      </c>
      <c r="V33" s="3" t="s">
        <v>3</v>
      </c>
      <c r="W33" s="3" t="s">
        <v>4</v>
      </c>
    </row>
    <row r="34" spans="2:23" x14ac:dyDescent="0.2">
      <c r="B34" t="s">
        <v>82</v>
      </c>
      <c r="C34" s="1">
        <v>2</v>
      </c>
      <c r="F34" t="s">
        <v>5</v>
      </c>
      <c r="G34" s="1">
        <v>2</v>
      </c>
      <c r="H34" s="10" t="s">
        <v>29</v>
      </c>
      <c r="I34" s="1">
        <v>2.5</v>
      </c>
      <c r="L34" s="13"/>
      <c r="M34" s="15"/>
      <c r="N34" t="s">
        <v>5</v>
      </c>
      <c r="O34" s="1">
        <v>2</v>
      </c>
      <c r="P34" s="10" t="s">
        <v>29</v>
      </c>
      <c r="Q34" s="1">
        <v>2.5</v>
      </c>
      <c r="T34" t="s">
        <v>5</v>
      </c>
      <c r="U34" s="1">
        <v>2</v>
      </c>
      <c r="V34" s="10" t="s">
        <v>29</v>
      </c>
      <c r="W34" s="1">
        <v>2.5</v>
      </c>
    </row>
    <row r="35" spans="2:23" x14ac:dyDescent="0.2">
      <c r="F35" t="s">
        <v>31</v>
      </c>
      <c r="G35" s="1">
        <v>1</v>
      </c>
      <c r="L35" s="13"/>
      <c r="M35" s="15"/>
      <c r="N35" t="s">
        <v>31</v>
      </c>
      <c r="O35" s="1">
        <v>1</v>
      </c>
      <c r="P35" s="6" t="s">
        <v>82</v>
      </c>
      <c r="Q35" s="7">
        <v>2</v>
      </c>
      <c r="T35" t="s">
        <v>31</v>
      </c>
      <c r="U35" s="1">
        <v>1</v>
      </c>
      <c r="V35" s="6"/>
      <c r="W35" s="7"/>
    </row>
    <row r="36" spans="2:23" x14ac:dyDescent="0.2">
      <c r="F36" t="s">
        <v>82</v>
      </c>
      <c r="G36" s="1">
        <v>1.75</v>
      </c>
      <c r="L36" s="13"/>
      <c r="M36" s="15"/>
      <c r="T36" t="s">
        <v>82</v>
      </c>
      <c r="U36" s="1">
        <v>1.75</v>
      </c>
    </row>
    <row r="37" spans="2:23" x14ac:dyDescent="0.2">
      <c r="L37" s="13"/>
      <c r="M37" s="15"/>
    </row>
    <row r="38" spans="2:23" s="20" customFormat="1" ht="16" thickBot="1" x14ac:dyDescent="0.25">
      <c r="B38" s="23"/>
      <c r="C38" s="24">
        <f>C37+C36+C35+C34+C20+C19+C18+C17+C16+C15</f>
        <v>14.5</v>
      </c>
      <c r="D38" s="23"/>
      <c r="E38" s="24">
        <f>E37+E36+E35+E34+E20+E19+E18+E17+E16+E15</f>
        <v>12</v>
      </c>
      <c r="F38" s="23"/>
      <c r="G38" s="24">
        <f>G37+G36+G35+G34+G20+G19+G18+G17+G16+G15</f>
        <v>18.75</v>
      </c>
      <c r="H38" s="23"/>
      <c r="I38" s="24">
        <f>I37+I36+I35+I34+I20+I19+I18+I17+I16+I15</f>
        <v>14</v>
      </c>
      <c r="J38" s="23"/>
      <c r="K38" s="24">
        <f>K37+K36+K35+K34+K20+K19+K18+K17+K16+K15</f>
        <v>12.5</v>
      </c>
      <c r="L38" s="21"/>
      <c r="M38" s="22"/>
      <c r="N38" s="23" t="s">
        <v>25</v>
      </c>
      <c r="O38" s="24">
        <f>O37+O36+O35+O34+O20+O19+O18+O17+O16+O15</f>
        <v>15.5</v>
      </c>
      <c r="P38" s="23"/>
      <c r="Q38" s="24">
        <f>Q37+Q36+Q35+Q34+Q20+Q19+Q18+Q17+Q16+Q15</f>
        <v>18.75</v>
      </c>
      <c r="R38" s="23"/>
      <c r="S38" s="24">
        <f>S37+S36+S35+S34+S20+S19+S18+S17+S16+S15</f>
        <v>12.25</v>
      </c>
      <c r="T38" s="23"/>
      <c r="U38" s="24">
        <f>U37+U36+U35+U34+U20+U19+U18+U17+U16+U15</f>
        <v>16.25</v>
      </c>
      <c r="V38" s="23"/>
      <c r="W38" s="24">
        <f>W37+W36+W35+W34+W20+W19+W18+W17+W16+W15</f>
        <v>16.5</v>
      </c>
    </row>
    <row r="39" spans="2:23" s="29" customFormat="1" ht="17" thickTop="1" thickBot="1" x14ac:dyDescent="0.25">
      <c r="C39" s="30">
        <f>W39</f>
        <v>38</v>
      </c>
      <c r="E39" s="30">
        <f>C39</f>
        <v>38</v>
      </c>
      <c r="G39" s="30">
        <f>E39</f>
        <v>38</v>
      </c>
      <c r="I39" s="30">
        <f>G39</f>
        <v>38</v>
      </c>
      <c r="K39" s="30">
        <f>I39</f>
        <v>38</v>
      </c>
      <c r="L39" s="31"/>
      <c r="M39" s="32"/>
      <c r="N39" s="29" t="s">
        <v>30</v>
      </c>
      <c r="O39" s="30">
        <v>38</v>
      </c>
      <c r="Q39" s="30">
        <f>O39</f>
        <v>38</v>
      </c>
      <c r="S39" s="30">
        <f>Q39</f>
        <v>38</v>
      </c>
      <c r="U39" s="30">
        <f>S39</f>
        <v>38</v>
      </c>
      <c r="W39" s="30">
        <f>U39</f>
        <v>38</v>
      </c>
    </row>
    <row r="40" spans="2:23" ht="16" thickTop="1" x14ac:dyDescent="0.2">
      <c r="B40" s="67"/>
      <c r="C40" s="67"/>
      <c r="D40" s="67"/>
      <c r="E40" s="67"/>
      <c r="F40" s="67"/>
      <c r="G40" s="67"/>
      <c r="H40" s="67"/>
      <c r="I40" s="67"/>
      <c r="J40" s="67"/>
      <c r="K40" s="81"/>
      <c r="L40" s="13"/>
      <c r="M40" s="15"/>
      <c r="N40" s="66"/>
      <c r="O40" s="67"/>
      <c r="P40" s="67"/>
      <c r="Q40" s="67"/>
      <c r="R40" s="67"/>
      <c r="S40" s="67"/>
      <c r="T40" s="67"/>
      <c r="U40" s="67"/>
      <c r="V40" s="67"/>
      <c r="W40" s="67"/>
    </row>
    <row r="41" spans="2:23" ht="15" customHeight="1" x14ac:dyDescent="0.2">
      <c r="B41" s="78" t="s">
        <v>24</v>
      </c>
      <c r="C41" s="79"/>
      <c r="D41" s="79"/>
      <c r="E41" s="79"/>
      <c r="F41" s="79"/>
      <c r="G41" s="79"/>
      <c r="H41" s="79"/>
      <c r="I41" s="79"/>
      <c r="J41" s="79"/>
      <c r="K41" s="79"/>
      <c r="L41" s="79"/>
      <c r="M41" s="79"/>
      <c r="N41" s="79"/>
      <c r="O41" s="79"/>
      <c r="P41" s="79"/>
      <c r="Q41" s="79"/>
      <c r="R41" s="79"/>
      <c r="S41" s="79"/>
      <c r="T41" s="79"/>
      <c r="U41" s="79"/>
      <c r="V41" s="79"/>
      <c r="W41" s="80"/>
    </row>
    <row r="42" spans="2:23" x14ac:dyDescent="0.2">
      <c r="B42" s="71" t="s">
        <v>6</v>
      </c>
      <c r="C42" s="71"/>
      <c r="D42" s="71" t="s">
        <v>7</v>
      </c>
      <c r="E42" s="71"/>
      <c r="F42" s="71" t="s">
        <v>8</v>
      </c>
      <c r="G42" s="71"/>
      <c r="H42" s="71" t="s">
        <v>9</v>
      </c>
      <c r="I42" s="71"/>
      <c r="J42" s="71" t="s">
        <v>10</v>
      </c>
      <c r="K42" s="71"/>
      <c r="L42" s="16" t="s">
        <v>0</v>
      </c>
      <c r="M42" s="17" t="s">
        <v>1</v>
      </c>
      <c r="N42" s="71" t="s">
        <v>11</v>
      </c>
      <c r="O42" s="71"/>
      <c r="P42" s="71" t="s">
        <v>12</v>
      </c>
      <c r="Q42" s="71"/>
      <c r="R42" s="71" t="s">
        <v>13</v>
      </c>
      <c r="S42" s="71"/>
      <c r="T42" s="71" t="s">
        <v>14</v>
      </c>
      <c r="U42" s="71"/>
      <c r="V42" s="71" t="s">
        <v>15</v>
      </c>
      <c r="W42" s="71"/>
    </row>
    <row r="43" spans="2:23" x14ac:dyDescent="0.2">
      <c r="B43" s="3" t="s">
        <v>3</v>
      </c>
      <c r="C43" s="3" t="s">
        <v>4</v>
      </c>
      <c r="D43" s="3" t="s">
        <v>3</v>
      </c>
      <c r="E43" s="3" t="s">
        <v>4</v>
      </c>
      <c r="F43" s="3" t="s">
        <v>3</v>
      </c>
      <c r="G43" s="3" t="s">
        <v>4</v>
      </c>
      <c r="H43" s="3" t="s">
        <v>3</v>
      </c>
      <c r="I43" s="3" t="s">
        <v>4</v>
      </c>
      <c r="J43" s="3" t="s">
        <v>3</v>
      </c>
      <c r="K43" s="3" t="s">
        <v>4</v>
      </c>
      <c r="L43" s="12"/>
      <c r="M43" s="14"/>
      <c r="N43" s="3" t="s">
        <v>3</v>
      </c>
      <c r="O43" s="3" t="s">
        <v>4</v>
      </c>
      <c r="P43" s="3" t="s">
        <v>3</v>
      </c>
      <c r="Q43" s="3" t="s">
        <v>4</v>
      </c>
      <c r="R43" s="3" t="s">
        <v>3</v>
      </c>
      <c r="S43" s="3" t="s">
        <v>4</v>
      </c>
      <c r="T43" s="3" t="s">
        <v>3</v>
      </c>
      <c r="U43" s="3" t="s">
        <v>4</v>
      </c>
      <c r="V43" s="3" t="s">
        <v>3</v>
      </c>
      <c r="W43" s="3" t="s">
        <v>4</v>
      </c>
    </row>
    <row r="44" spans="2:23" x14ac:dyDescent="0.2">
      <c r="B44" s="8" t="s">
        <v>2</v>
      </c>
      <c r="C44" s="9">
        <v>2</v>
      </c>
      <c r="F44" s="10" t="s">
        <v>16</v>
      </c>
      <c r="G44" s="11">
        <v>2</v>
      </c>
      <c r="H44" t="s">
        <v>77</v>
      </c>
      <c r="I44" s="1">
        <v>4</v>
      </c>
      <c r="J44" s="8" t="s">
        <v>2</v>
      </c>
      <c r="K44" s="9">
        <v>2</v>
      </c>
      <c r="L44" s="13"/>
      <c r="M44" s="15"/>
      <c r="O44"/>
      <c r="P44" s="10" t="s">
        <v>16</v>
      </c>
      <c r="Q44" s="11">
        <v>2</v>
      </c>
      <c r="R44" s="8" t="s">
        <v>2</v>
      </c>
      <c r="S44" s="9">
        <v>2</v>
      </c>
      <c r="U44"/>
      <c r="V44" s="10" t="s">
        <v>16</v>
      </c>
      <c r="W44" s="11">
        <v>2</v>
      </c>
    </row>
    <row r="45" spans="2:23" x14ac:dyDescent="0.2">
      <c r="B45" t="s">
        <v>82</v>
      </c>
      <c r="C45" s="1">
        <v>1.5</v>
      </c>
      <c r="F45" s="10" t="s">
        <v>17</v>
      </c>
      <c r="G45" s="11">
        <v>1.5</v>
      </c>
      <c r="I45"/>
      <c r="J45" t="s">
        <v>82</v>
      </c>
      <c r="K45" s="1">
        <v>1.5</v>
      </c>
      <c r="L45" s="13"/>
      <c r="M45" s="15"/>
      <c r="O45"/>
      <c r="P45" s="10" t="s">
        <v>17</v>
      </c>
      <c r="Q45" s="11">
        <v>1.5</v>
      </c>
      <c r="R45" t="s">
        <v>83</v>
      </c>
      <c r="S45" s="1">
        <v>1.5</v>
      </c>
      <c r="U45"/>
      <c r="V45" s="10" t="s">
        <v>17</v>
      </c>
      <c r="W45" s="11">
        <v>1.5</v>
      </c>
    </row>
    <row r="46" spans="2:23" x14ac:dyDescent="0.2">
      <c r="B46" t="s">
        <v>20</v>
      </c>
      <c r="C46" s="1">
        <v>1</v>
      </c>
      <c r="F46" t="s">
        <v>18</v>
      </c>
      <c r="G46" s="1">
        <v>0.5</v>
      </c>
      <c r="J46" t="s">
        <v>5</v>
      </c>
      <c r="K46" s="1">
        <v>2</v>
      </c>
      <c r="L46" s="13"/>
      <c r="M46" s="15"/>
      <c r="O46"/>
      <c r="P46" t="s">
        <v>5</v>
      </c>
      <c r="Q46">
        <v>2</v>
      </c>
      <c r="R46" t="s">
        <v>18</v>
      </c>
      <c r="S46" s="1">
        <v>0.5</v>
      </c>
      <c r="U46"/>
      <c r="V46" t="s">
        <v>77</v>
      </c>
      <c r="W46" s="1">
        <v>4</v>
      </c>
    </row>
    <row r="47" spans="2:23" x14ac:dyDescent="0.2">
      <c r="F47" t="s">
        <v>19</v>
      </c>
      <c r="G47" s="1">
        <v>0.5</v>
      </c>
      <c r="L47" s="13"/>
      <c r="M47" s="15"/>
      <c r="R47" t="s">
        <v>19</v>
      </c>
      <c r="S47" s="1">
        <v>0.5</v>
      </c>
    </row>
    <row r="48" spans="2:23" x14ac:dyDescent="0.2">
      <c r="F48" s="6"/>
      <c r="G48" s="7"/>
      <c r="L48" s="13"/>
      <c r="M48" s="15"/>
    </row>
    <row r="49" spans="2:23" x14ac:dyDescent="0.2">
      <c r="L49" s="13"/>
      <c r="M49" s="15"/>
    </row>
    <row r="50" spans="2:23" ht="16" thickBot="1" x14ac:dyDescent="0.25">
      <c r="B50" s="23" t="s">
        <v>25</v>
      </c>
      <c r="C50" s="24">
        <f>SUM(C44:C49)</f>
        <v>4.5</v>
      </c>
      <c r="D50" s="23"/>
      <c r="E50" s="24">
        <f>SUM(E44:E49)</f>
        <v>0</v>
      </c>
      <c r="F50" s="23"/>
      <c r="G50" s="24">
        <f>SUM(G44:G49)</f>
        <v>4.5</v>
      </c>
      <c r="H50" s="23"/>
      <c r="I50" s="24">
        <f>SUM(I44:I49)</f>
        <v>4</v>
      </c>
      <c r="J50" s="23"/>
      <c r="K50" s="24">
        <f>SUM(K44:K49)</f>
        <v>5.5</v>
      </c>
      <c r="L50" s="26"/>
      <c r="M50" s="27"/>
      <c r="N50" s="23"/>
      <c r="O50" s="24">
        <f>SUM(O44:O49)</f>
        <v>0</v>
      </c>
      <c r="P50" s="23"/>
      <c r="Q50" s="24">
        <f>SUM(Q44:Q49)</f>
        <v>5.5</v>
      </c>
      <c r="R50" s="23"/>
      <c r="S50" s="24">
        <f>SUM(S44:S49)</f>
        <v>4.5</v>
      </c>
      <c r="T50" s="23"/>
      <c r="U50" s="24">
        <f>SUM(U44:U49)</f>
        <v>0</v>
      </c>
      <c r="V50" s="23"/>
      <c r="W50" s="24">
        <f>SUM(W44:W49)</f>
        <v>7.5</v>
      </c>
    </row>
    <row r="51" spans="2:23" ht="16" thickTop="1" x14ac:dyDescent="0.2"/>
    <row r="52" spans="2:23" s="20" customFormat="1" x14ac:dyDescent="0.2">
      <c r="B52" s="33" t="s">
        <v>36</v>
      </c>
      <c r="C52" s="34"/>
      <c r="D52" s="35"/>
      <c r="E52" s="34"/>
      <c r="F52" s="35"/>
      <c r="G52" s="34"/>
      <c r="H52" s="35"/>
      <c r="I52" s="34"/>
      <c r="J52" s="35"/>
      <c r="K52" s="34"/>
      <c r="L52" s="35"/>
      <c r="M52" s="35"/>
      <c r="N52" s="35"/>
      <c r="O52" s="34"/>
      <c r="P52" s="35"/>
      <c r="Q52" s="34"/>
      <c r="R52" s="35"/>
      <c r="S52" s="34"/>
      <c r="T52" s="35"/>
      <c r="U52" s="34"/>
      <c r="V52" s="35"/>
      <c r="W52" s="36"/>
    </row>
    <row r="53" spans="2:23" s="28" customFormat="1" x14ac:dyDescent="0.2">
      <c r="B53" s="37" t="s">
        <v>34</v>
      </c>
      <c r="C53" s="38">
        <f>C50/8</f>
        <v>0.5625</v>
      </c>
      <c r="D53" s="39"/>
      <c r="E53" s="38">
        <f>E50/8</f>
        <v>0</v>
      </c>
      <c r="F53" s="39"/>
      <c r="G53" s="38">
        <f>G50/8</f>
        <v>0.5625</v>
      </c>
      <c r="H53" s="39"/>
      <c r="I53" s="38">
        <f>I50/8</f>
        <v>0.5</v>
      </c>
      <c r="J53" s="39"/>
      <c r="K53" s="38">
        <f>K50/8</f>
        <v>0.6875</v>
      </c>
      <c r="L53" s="39"/>
      <c r="M53" s="39"/>
      <c r="N53" s="39"/>
      <c r="O53" s="38">
        <f>O50/8</f>
        <v>0</v>
      </c>
      <c r="P53" s="39"/>
      <c r="Q53" s="38">
        <f>Q50/8</f>
        <v>0.6875</v>
      </c>
      <c r="R53" s="39"/>
      <c r="S53" s="38">
        <f>S50/8</f>
        <v>0.5625</v>
      </c>
      <c r="T53" s="39"/>
      <c r="U53" s="38">
        <f>U50/8</f>
        <v>0</v>
      </c>
      <c r="V53" s="39"/>
      <c r="W53" s="61">
        <f>W50/8</f>
        <v>0.9375</v>
      </c>
    </row>
    <row r="54" spans="2:23" s="28" customFormat="1" x14ac:dyDescent="0.2">
      <c r="B54" s="40" t="s">
        <v>35</v>
      </c>
      <c r="C54" s="41">
        <f>C38/8</f>
        <v>1.8125</v>
      </c>
      <c r="D54" s="41"/>
      <c r="E54" s="41">
        <f t="shared" ref="E54:W54" si="0">E38/8</f>
        <v>1.5</v>
      </c>
      <c r="F54" s="41"/>
      <c r="G54" s="41">
        <f t="shared" si="0"/>
        <v>2.34375</v>
      </c>
      <c r="H54" s="41"/>
      <c r="I54" s="41">
        <f t="shared" si="0"/>
        <v>1.75</v>
      </c>
      <c r="J54" s="41"/>
      <c r="K54" s="41">
        <f t="shared" si="0"/>
        <v>1.5625</v>
      </c>
      <c r="L54" s="41"/>
      <c r="M54" s="41"/>
      <c r="N54" s="41"/>
      <c r="O54" s="41">
        <f t="shared" si="0"/>
        <v>1.9375</v>
      </c>
      <c r="P54" s="41"/>
      <c r="Q54" s="41">
        <f t="shared" si="0"/>
        <v>2.34375</v>
      </c>
      <c r="R54" s="41"/>
      <c r="S54" s="41">
        <f t="shared" si="0"/>
        <v>1.53125</v>
      </c>
      <c r="T54" s="41"/>
      <c r="U54" s="41">
        <f t="shared" si="0"/>
        <v>2.03125</v>
      </c>
      <c r="V54" s="41"/>
      <c r="W54" s="43">
        <f t="shared" si="0"/>
        <v>2.0625</v>
      </c>
    </row>
  </sheetData>
  <mergeCells count="59">
    <mergeCell ref="B2:W2"/>
    <mergeCell ref="B4:D9"/>
    <mergeCell ref="F4:H9"/>
    <mergeCell ref="J4:M5"/>
    <mergeCell ref="O4:Q9"/>
    <mergeCell ref="S4:U9"/>
    <mergeCell ref="J7:M8"/>
    <mergeCell ref="B11:W11"/>
    <mergeCell ref="B12:K12"/>
    <mergeCell ref="N12:W12"/>
    <mergeCell ref="B13:C13"/>
    <mergeCell ref="D13:E13"/>
    <mergeCell ref="F13:G13"/>
    <mergeCell ref="H13:I13"/>
    <mergeCell ref="J13:K13"/>
    <mergeCell ref="N13:O13"/>
    <mergeCell ref="P13:Q13"/>
    <mergeCell ref="R13:S13"/>
    <mergeCell ref="T13:U13"/>
    <mergeCell ref="V13:W13"/>
    <mergeCell ref="B21:K21"/>
    <mergeCell ref="N21:W21"/>
    <mergeCell ref="J22:K22"/>
    <mergeCell ref="B31:K31"/>
    <mergeCell ref="N31:W31"/>
    <mergeCell ref="B30:K30"/>
    <mergeCell ref="N30:W30"/>
    <mergeCell ref="N22:O22"/>
    <mergeCell ref="P22:Q22"/>
    <mergeCell ref="R22:S22"/>
    <mergeCell ref="T22:U22"/>
    <mergeCell ref="V22:W22"/>
    <mergeCell ref="B22:C22"/>
    <mergeCell ref="D22:E22"/>
    <mergeCell ref="F22:G22"/>
    <mergeCell ref="H22:I22"/>
    <mergeCell ref="N32:O32"/>
    <mergeCell ref="P32:Q32"/>
    <mergeCell ref="R32:S32"/>
    <mergeCell ref="T32:U32"/>
    <mergeCell ref="V32:W32"/>
    <mergeCell ref="B32:C32"/>
    <mergeCell ref="D32:E32"/>
    <mergeCell ref="F32:G32"/>
    <mergeCell ref="H32:I32"/>
    <mergeCell ref="J32:K32"/>
    <mergeCell ref="B40:K40"/>
    <mergeCell ref="N40:W40"/>
    <mergeCell ref="B41:W41"/>
    <mergeCell ref="N42:O42"/>
    <mergeCell ref="P42:Q42"/>
    <mergeCell ref="R42:S42"/>
    <mergeCell ref="T42:U42"/>
    <mergeCell ref="V42:W42"/>
    <mergeCell ref="B42:C42"/>
    <mergeCell ref="D42:E42"/>
    <mergeCell ref="F42:G42"/>
    <mergeCell ref="H42:I42"/>
    <mergeCell ref="J42:K4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28"/>
  <sheetViews>
    <sheetView workbookViewId="0">
      <selection activeCell="G19" sqref="G19"/>
    </sheetView>
  </sheetViews>
  <sheetFormatPr baseColWidth="10" defaultColWidth="9.1640625" defaultRowHeight="15" x14ac:dyDescent="0.2"/>
  <cols>
    <col min="1" max="1" width="6" style="45" customWidth="1"/>
    <col min="2" max="2" width="17" style="45" customWidth="1"/>
    <col min="3" max="3" width="13.33203125" style="45" customWidth="1"/>
    <col min="4" max="4" width="14.6640625" style="45" customWidth="1"/>
    <col min="5" max="5" width="11.1640625" style="45" customWidth="1"/>
    <col min="6" max="6" width="14.1640625" style="45" customWidth="1"/>
    <col min="7" max="7" width="16" style="45" customWidth="1"/>
    <col min="8" max="8" width="21.5" style="45" customWidth="1"/>
    <col min="9" max="9" width="15.83203125" style="45" customWidth="1"/>
    <col min="10" max="10" width="17" style="45" customWidth="1"/>
    <col min="11" max="11" width="18.1640625" style="45" customWidth="1"/>
    <col min="12" max="16384" width="9.1640625" style="45"/>
  </cols>
  <sheetData>
    <row r="2" spans="2:11" x14ac:dyDescent="0.2">
      <c r="B2" s="95" t="s">
        <v>38</v>
      </c>
      <c r="C2" s="95"/>
      <c r="D2" s="95"/>
      <c r="E2" s="95"/>
      <c r="F2" s="95"/>
      <c r="G2" s="95"/>
      <c r="H2" s="95"/>
      <c r="I2" s="95"/>
      <c r="J2" s="95"/>
    </row>
    <row r="4" spans="2:11" s="48" customFormat="1" x14ac:dyDescent="0.2">
      <c r="B4" s="46" t="s">
        <v>39</v>
      </c>
      <c r="C4" s="46" t="s">
        <v>40</v>
      </c>
      <c r="D4" s="46" t="s">
        <v>41</v>
      </c>
      <c r="E4" s="46" t="s">
        <v>42</v>
      </c>
      <c r="F4" s="46" t="s">
        <v>43</v>
      </c>
      <c r="G4" s="46" t="s">
        <v>44</v>
      </c>
      <c r="H4" s="46" t="s">
        <v>45</v>
      </c>
      <c r="I4" s="46" t="s">
        <v>46</v>
      </c>
      <c r="J4" s="46" t="s">
        <v>47</v>
      </c>
      <c r="K4" s="47" t="s">
        <v>48</v>
      </c>
    </row>
    <row r="5" spans="2:11" s="51" customFormat="1" x14ac:dyDescent="0.2">
      <c r="B5" s="49">
        <v>1</v>
      </c>
      <c r="C5" s="49">
        <f>2*B5</f>
        <v>2</v>
      </c>
      <c r="D5" s="49">
        <f>ROUND(C5/0.85,0)</f>
        <v>2</v>
      </c>
      <c r="E5" s="49">
        <f>C5*2</f>
        <v>4</v>
      </c>
      <c r="F5" s="49">
        <f>ROUND(E5/0.65,0)</f>
        <v>6</v>
      </c>
      <c r="G5" s="49" t="s">
        <v>49</v>
      </c>
      <c r="H5" s="49">
        <f>F5*5</f>
        <v>30</v>
      </c>
      <c r="I5" s="49">
        <v>2.5</v>
      </c>
      <c r="J5" s="49">
        <f>0.25*B5</f>
        <v>0.25</v>
      </c>
      <c r="K5" s="50">
        <f t="shared" ref="K5:K16" si="0">ROUND((H5*5/60),1)</f>
        <v>2.5</v>
      </c>
    </row>
    <row r="6" spans="2:11" s="53" customFormat="1" x14ac:dyDescent="0.2">
      <c r="B6" s="52">
        <v>2</v>
      </c>
      <c r="C6" s="49">
        <f t="shared" ref="C6:C16" si="1">2*B6</f>
        <v>4</v>
      </c>
      <c r="D6" s="49">
        <f t="shared" ref="D6:D16" si="2">ROUND(C6/0.85,0)</f>
        <v>5</v>
      </c>
      <c r="E6" s="49">
        <f t="shared" ref="E6:E16" si="3">C6*2</f>
        <v>8</v>
      </c>
      <c r="F6" s="49">
        <f t="shared" ref="F6:F16" si="4">ROUND(E6/0.65,0)</f>
        <v>12</v>
      </c>
      <c r="G6" s="52" t="s">
        <v>50</v>
      </c>
      <c r="H6" s="49">
        <f t="shared" ref="H6:H16" si="5">F6*5</f>
        <v>60</v>
      </c>
      <c r="I6" s="49">
        <v>5</v>
      </c>
      <c r="J6" s="49">
        <f t="shared" ref="J6:J10" si="6">0.25*B6</f>
        <v>0.5</v>
      </c>
      <c r="K6" s="50">
        <f t="shared" si="0"/>
        <v>5</v>
      </c>
    </row>
    <row r="7" spans="2:11" s="53" customFormat="1" x14ac:dyDescent="0.2">
      <c r="B7" s="52">
        <v>3</v>
      </c>
      <c r="C7" s="49">
        <f t="shared" si="1"/>
        <v>6</v>
      </c>
      <c r="D7" s="49">
        <f t="shared" si="2"/>
        <v>7</v>
      </c>
      <c r="E7" s="49">
        <f t="shared" si="3"/>
        <v>12</v>
      </c>
      <c r="F7" s="49">
        <f t="shared" si="4"/>
        <v>18</v>
      </c>
      <c r="G7" s="52" t="s">
        <v>51</v>
      </c>
      <c r="H7" s="49">
        <f t="shared" si="5"/>
        <v>90</v>
      </c>
      <c r="I7" s="49">
        <v>7.5</v>
      </c>
      <c r="J7" s="49">
        <f t="shared" si="6"/>
        <v>0.75</v>
      </c>
      <c r="K7" s="50">
        <f t="shared" si="0"/>
        <v>7.5</v>
      </c>
    </row>
    <row r="8" spans="2:11" s="53" customFormat="1" x14ac:dyDescent="0.2">
      <c r="B8" s="52">
        <v>4</v>
      </c>
      <c r="C8" s="49">
        <f t="shared" si="1"/>
        <v>8</v>
      </c>
      <c r="D8" s="49">
        <f t="shared" si="2"/>
        <v>9</v>
      </c>
      <c r="E8" s="49">
        <f t="shared" si="3"/>
        <v>16</v>
      </c>
      <c r="F8" s="49">
        <f t="shared" si="4"/>
        <v>25</v>
      </c>
      <c r="G8" s="52" t="s">
        <v>52</v>
      </c>
      <c r="H8" s="49">
        <f t="shared" si="5"/>
        <v>125</v>
      </c>
      <c r="I8" s="49">
        <v>10.5</v>
      </c>
      <c r="J8" s="49">
        <f t="shared" si="6"/>
        <v>1</v>
      </c>
      <c r="K8" s="50">
        <f t="shared" si="0"/>
        <v>10.4</v>
      </c>
    </row>
    <row r="9" spans="2:11" s="53" customFormat="1" x14ac:dyDescent="0.2">
      <c r="B9" s="52">
        <v>5</v>
      </c>
      <c r="C9" s="49">
        <f t="shared" si="1"/>
        <v>10</v>
      </c>
      <c r="D9" s="49">
        <f t="shared" si="2"/>
        <v>12</v>
      </c>
      <c r="E9" s="49">
        <f t="shared" si="3"/>
        <v>20</v>
      </c>
      <c r="F9" s="49">
        <f t="shared" si="4"/>
        <v>31</v>
      </c>
      <c r="G9" s="52" t="s">
        <v>53</v>
      </c>
      <c r="H9" s="49">
        <f t="shared" si="5"/>
        <v>155</v>
      </c>
      <c r="I9" s="49">
        <v>13</v>
      </c>
      <c r="J9" s="49">
        <f t="shared" si="6"/>
        <v>1.25</v>
      </c>
      <c r="K9" s="50">
        <f t="shared" si="0"/>
        <v>12.9</v>
      </c>
    </row>
    <row r="10" spans="2:11" s="53" customFormat="1" x14ac:dyDescent="0.2">
      <c r="B10" s="52">
        <v>6</v>
      </c>
      <c r="C10" s="49">
        <f t="shared" si="1"/>
        <v>12</v>
      </c>
      <c r="D10" s="49">
        <f t="shared" si="2"/>
        <v>14</v>
      </c>
      <c r="E10" s="49">
        <f t="shared" si="3"/>
        <v>24</v>
      </c>
      <c r="F10" s="49">
        <f t="shared" si="4"/>
        <v>37</v>
      </c>
      <c r="G10" s="52" t="s">
        <v>54</v>
      </c>
      <c r="H10" s="49">
        <f t="shared" si="5"/>
        <v>185</v>
      </c>
      <c r="I10" s="49">
        <v>15.5</v>
      </c>
      <c r="J10" s="49">
        <f t="shared" si="6"/>
        <v>1.5</v>
      </c>
      <c r="K10" s="50">
        <f t="shared" si="0"/>
        <v>15.4</v>
      </c>
    </row>
    <row r="11" spans="2:11" s="51" customFormat="1" x14ac:dyDescent="0.2">
      <c r="B11" s="49">
        <v>7</v>
      </c>
      <c r="C11" s="49">
        <f t="shared" si="1"/>
        <v>14</v>
      </c>
      <c r="D11" s="49">
        <f t="shared" si="2"/>
        <v>16</v>
      </c>
      <c r="E11" s="49">
        <f t="shared" si="3"/>
        <v>28</v>
      </c>
      <c r="F11" s="49">
        <f t="shared" si="4"/>
        <v>43</v>
      </c>
      <c r="G11" s="49" t="s">
        <v>55</v>
      </c>
      <c r="H11" s="49">
        <f t="shared" si="5"/>
        <v>215</v>
      </c>
      <c r="I11" s="49">
        <v>18</v>
      </c>
      <c r="J11" s="49">
        <f>0.25*B11</f>
        <v>1.75</v>
      </c>
      <c r="K11" s="50">
        <f t="shared" si="0"/>
        <v>17.899999999999999</v>
      </c>
    </row>
    <row r="12" spans="2:11" s="53" customFormat="1" x14ac:dyDescent="0.2">
      <c r="B12" s="52">
        <v>8</v>
      </c>
      <c r="C12" s="49">
        <f t="shared" si="1"/>
        <v>16</v>
      </c>
      <c r="D12" s="49">
        <f t="shared" si="2"/>
        <v>19</v>
      </c>
      <c r="E12" s="49">
        <f t="shared" si="3"/>
        <v>32</v>
      </c>
      <c r="F12" s="49">
        <f t="shared" si="4"/>
        <v>49</v>
      </c>
      <c r="G12" s="52" t="s">
        <v>56</v>
      </c>
      <c r="H12" s="49">
        <f t="shared" si="5"/>
        <v>245</v>
      </c>
      <c r="I12" s="49">
        <v>20.5</v>
      </c>
      <c r="J12" s="49">
        <f t="shared" ref="J12:J16" si="7">0.25*B12</f>
        <v>2</v>
      </c>
      <c r="K12" s="50">
        <f t="shared" si="0"/>
        <v>20.399999999999999</v>
      </c>
    </row>
    <row r="13" spans="2:11" s="53" customFormat="1" x14ac:dyDescent="0.2">
      <c r="B13" s="52">
        <v>9</v>
      </c>
      <c r="C13" s="49">
        <f t="shared" si="1"/>
        <v>18</v>
      </c>
      <c r="D13" s="49">
        <f t="shared" si="2"/>
        <v>21</v>
      </c>
      <c r="E13" s="49">
        <f t="shared" si="3"/>
        <v>36</v>
      </c>
      <c r="F13" s="49">
        <f t="shared" si="4"/>
        <v>55</v>
      </c>
      <c r="G13" s="52" t="s">
        <v>57</v>
      </c>
      <c r="H13" s="49">
        <f t="shared" si="5"/>
        <v>275</v>
      </c>
      <c r="I13" s="49">
        <v>23</v>
      </c>
      <c r="J13" s="49">
        <f t="shared" si="7"/>
        <v>2.25</v>
      </c>
      <c r="K13" s="50">
        <f t="shared" si="0"/>
        <v>22.9</v>
      </c>
    </row>
    <row r="14" spans="2:11" s="53" customFormat="1" x14ac:dyDescent="0.2">
      <c r="B14" s="52">
        <v>10</v>
      </c>
      <c r="C14" s="49">
        <f t="shared" si="1"/>
        <v>20</v>
      </c>
      <c r="D14" s="49">
        <f t="shared" si="2"/>
        <v>24</v>
      </c>
      <c r="E14" s="49">
        <f t="shared" si="3"/>
        <v>40</v>
      </c>
      <c r="F14" s="49">
        <f t="shared" si="4"/>
        <v>62</v>
      </c>
      <c r="G14" s="52" t="s">
        <v>58</v>
      </c>
      <c r="H14" s="49">
        <f t="shared" si="5"/>
        <v>310</v>
      </c>
      <c r="I14" s="49">
        <v>26</v>
      </c>
      <c r="J14" s="49">
        <f t="shared" si="7"/>
        <v>2.5</v>
      </c>
      <c r="K14" s="50">
        <f t="shared" si="0"/>
        <v>25.8</v>
      </c>
    </row>
    <row r="15" spans="2:11" s="53" customFormat="1" x14ac:dyDescent="0.2">
      <c r="B15" s="52">
        <v>11</v>
      </c>
      <c r="C15" s="49">
        <f t="shared" si="1"/>
        <v>22</v>
      </c>
      <c r="D15" s="49">
        <f t="shared" si="2"/>
        <v>26</v>
      </c>
      <c r="E15" s="49">
        <f t="shared" si="3"/>
        <v>44</v>
      </c>
      <c r="F15" s="49">
        <f t="shared" si="4"/>
        <v>68</v>
      </c>
      <c r="G15" s="52" t="s">
        <v>59</v>
      </c>
      <c r="H15" s="49">
        <f t="shared" si="5"/>
        <v>340</v>
      </c>
      <c r="I15" s="49">
        <v>28.5</v>
      </c>
      <c r="J15" s="49">
        <f t="shared" si="7"/>
        <v>2.75</v>
      </c>
      <c r="K15" s="50">
        <f t="shared" si="0"/>
        <v>28.3</v>
      </c>
    </row>
    <row r="16" spans="2:11" s="53" customFormat="1" x14ac:dyDescent="0.2">
      <c r="B16" s="52">
        <v>12</v>
      </c>
      <c r="C16" s="49">
        <f t="shared" si="1"/>
        <v>24</v>
      </c>
      <c r="D16" s="49">
        <f t="shared" si="2"/>
        <v>28</v>
      </c>
      <c r="E16" s="49">
        <f t="shared" si="3"/>
        <v>48</v>
      </c>
      <c r="F16" s="49">
        <f t="shared" si="4"/>
        <v>74</v>
      </c>
      <c r="G16" s="52" t="s">
        <v>60</v>
      </c>
      <c r="H16" s="49">
        <f t="shared" si="5"/>
        <v>370</v>
      </c>
      <c r="I16" s="49">
        <v>31</v>
      </c>
      <c r="J16" s="49">
        <f t="shared" si="7"/>
        <v>3</v>
      </c>
      <c r="K16" s="50">
        <f t="shared" si="0"/>
        <v>30.8</v>
      </c>
    </row>
    <row r="19" spans="2:9" x14ac:dyDescent="0.2">
      <c r="B19" s="96" t="s">
        <v>61</v>
      </c>
      <c r="C19" s="97"/>
      <c r="D19" s="98"/>
      <c r="E19" s="98"/>
      <c r="F19" s="99"/>
      <c r="H19" s="54" t="s">
        <v>3</v>
      </c>
      <c r="I19" s="55" t="s">
        <v>4</v>
      </c>
    </row>
    <row r="20" spans="2:9" x14ac:dyDescent="0.2">
      <c r="B20" s="100" t="s">
        <v>62</v>
      </c>
      <c r="C20" s="93"/>
      <c r="D20" s="93"/>
      <c r="E20" s="93"/>
      <c r="F20" s="94"/>
      <c r="H20" s="56" t="s">
        <v>63</v>
      </c>
      <c r="I20" s="57">
        <v>2</v>
      </c>
    </row>
    <row r="21" spans="2:9" x14ac:dyDescent="0.2">
      <c r="B21" s="100" t="s">
        <v>64</v>
      </c>
      <c r="C21" s="93"/>
      <c r="D21" s="93"/>
      <c r="E21" s="93"/>
      <c r="F21" s="94"/>
      <c r="H21" s="56" t="s">
        <v>65</v>
      </c>
      <c r="I21" s="57">
        <v>2</v>
      </c>
    </row>
    <row r="22" spans="2:9" x14ac:dyDescent="0.2">
      <c r="B22" s="92" t="s">
        <v>66</v>
      </c>
      <c r="C22" s="93"/>
      <c r="D22" s="93"/>
      <c r="E22" s="93"/>
      <c r="F22" s="94"/>
      <c r="H22" s="56" t="s">
        <v>67</v>
      </c>
      <c r="I22" s="57">
        <v>2</v>
      </c>
    </row>
    <row r="23" spans="2:9" x14ac:dyDescent="0.2">
      <c r="B23" s="92" t="s">
        <v>68</v>
      </c>
      <c r="C23" s="93"/>
      <c r="D23" s="93"/>
      <c r="E23" s="93"/>
      <c r="F23" s="94"/>
      <c r="H23" s="56" t="s">
        <v>17</v>
      </c>
      <c r="I23" s="57">
        <v>1.5</v>
      </c>
    </row>
    <row r="24" spans="2:9" x14ac:dyDescent="0.2">
      <c r="B24" s="92" t="s">
        <v>69</v>
      </c>
      <c r="C24" s="93"/>
      <c r="D24" s="93"/>
      <c r="E24" s="93"/>
      <c r="F24" s="94"/>
      <c r="H24" s="56" t="s">
        <v>18</v>
      </c>
      <c r="I24" s="57" t="s">
        <v>70</v>
      </c>
    </row>
    <row r="25" spans="2:9" x14ac:dyDescent="0.2">
      <c r="B25" s="92" t="s">
        <v>71</v>
      </c>
      <c r="C25" s="93"/>
      <c r="D25" s="93"/>
      <c r="E25" s="93"/>
      <c r="F25" s="94"/>
      <c r="H25" s="58" t="s">
        <v>72</v>
      </c>
      <c r="I25" s="59" t="s">
        <v>73</v>
      </c>
    </row>
    <row r="26" spans="2:9" x14ac:dyDescent="0.2">
      <c r="B26" s="92" t="s">
        <v>74</v>
      </c>
      <c r="C26" s="93"/>
      <c r="D26" s="93"/>
      <c r="E26" s="93"/>
      <c r="F26" s="94"/>
    </row>
    <row r="27" spans="2:9" x14ac:dyDescent="0.2">
      <c r="B27" s="101" t="s">
        <v>75</v>
      </c>
      <c r="C27" s="102"/>
      <c r="D27" s="102"/>
      <c r="E27" s="102"/>
      <c r="F27" s="103"/>
    </row>
    <row r="28" spans="2:9" x14ac:dyDescent="0.2">
      <c r="B28" s="104" t="s">
        <v>76</v>
      </c>
      <c r="C28" s="105"/>
      <c r="D28" s="105"/>
      <c r="E28" s="105"/>
      <c r="F28" s="106"/>
    </row>
  </sheetData>
  <mergeCells count="11">
    <mergeCell ref="B24:F24"/>
    <mergeCell ref="B25:F25"/>
    <mergeCell ref="B26:F26"/>
    <mergeCell ref="B27:F27"/>
    <mergeCell ref="B28:F28"/>
    <mergeCell ref="B23:F23"/>
    <mergeCell ref="B2:J2"/>
    <mergeCell ref="B19:F19"/>
    <mergeCell ref="B20:F20"/>
    <mergeCell ref="B21:F21"/>
    <mergeCell ref="B22:F2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New Schedule</vt:lpstr>
      <vt:lpstr>With FM rejig</vt:lpstr>
      <vt:lpstr>Activity Expectations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 Jenkins</dc:creator>
  <cp:lastModifiedBy>Microsoft Office User</cp:lastModifiedBy>
  <cp:lastPrinted>2019-01-23T22:49:43Z</cp:lastPrinted>
  <dcterms:created xsi:type="dcterms:W3CDTF">2018-10-11T05:08:33Z</dcterms:created>
  <dcterms:modified xsi:type="dcterms:W3CDTF">2019-02-07T00:01:38Z</dcterms:modified>
</cp:coreProperties>
</file>